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คำนวณอัตรากำลัง" sheetId="1" r:id="rId1"/>
    <sheet name="แสดงปริมาณย้อนหลัง 3 ปี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33" i="1" l="1"/>
  <c r="F335" i="1"/>
  <c r="F337" i="1"/>
  <c r="F349" i="1"/>
  <c r="E333" i="1"/>
  <c r="E334" i="1"/>
  <c r="F334" i="1" s="1"/>
  <c r="E335" i="1"/>
  <c r="E336" i="1"/>
  <c r="F336" i="1" s="1"/>
  <c r="E337" i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E332" i="1"/>
  <c r="F332" i="1" s="1"/>
  <c r="F319" i="1"/>
  <c r="F321" i="1"/>
  <c r="E315" i="1"/>
  <c r="F315" i="1" s="1"/>
  <c r="E316" i="1"/>
  <c r="F316" i="1" s="1"/>
  <c r="E317" i="1"/>
  <c r="F317" i="1" s="1"/>
  <c r="E318" i="1"/>
  <c r="F318" i="1" s="1"/>
  <c r="E319" i="1"/>
  <c r="E320" i="1"/>
  <c r="F320" i="1" s="1"/>
  <c r="E321" i="1"/>
  <c r="E322" i="1"/>
  <c r="F322" i="1" s="1"/>
  <c r="E323" i="1"/>
  <c r="F323" i="1" s="1"/>
  <c r="E324" i="1"/>
  <c r="F324" i="1" s="1"/>
  <c r="E325" i="1"/>
  <c r="F325" i="1" s="1"/>
  <c r="E326" i="1"/>
  <c r="F326" i="1" s="1"/>
  <c r="E314" i="1"/>
  <c r="F314" i="1" s="1"/>
  <c r="F303" i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E304" i="1"/>
  <c r="F304" i="1" s="1"/>
  <c r="E305" i="1"/>
  <c r="F305" i="1" s="1"/>
  <c r="E306" i="1"/>
  <c r="F306" i="1" s="1"/>
  <c r="E307" i="1"/>
  <c r="F307" i="1" s="1"/>
  <c r="E308" i="1"/>
  <c r="F308" i="1" s="1"/>
  <c r="E295" i="1"/>
  <c r="F295" i="1" s="1"/>
  <c r="E266" i="1"/>
  <c r="F266" i="1" s="1"/>
  <c r="E267" i="1"/>
  <c r="F267" i="1" s="1"/>
  <c r="E268" i="1"/>
  <c r="F268" i="1" s="1"/>
  <c r="E269" i="1"/>
  <c r="F269" i="1" s="1"/>
  <c r="E270" i="1"/>
  <c r="F270" i="1" s="1"/>
  <c r="E265" i="1"/>
  <c r="F265" i="1" s="1"/>
  <c r="F250" i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41" i="1"/>
  <c r="F241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17" i="1"/>
  <c r="F217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195" i="1"/>
  <c r="F195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73" i="1"/>
  <c r="F173" i="1" s="1"/>
  <c r="E10" i="1"/>
  <c r="F10" i="1" s="1"/>
  <c r="E9" i="1"/>
  <c r="F9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52" i="1"/>
  <c r="F152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53" i="1"/>
  <c r="F53" i="1" s="1"/>
  <c r="E54" i="1"/>
  <c r="F54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27" i="1"/>
  <c r="F27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C110" i="1" l="1"/>
  <c r="E110" i="1" s="1"/>
  <c r="F110" i="1" s="1"/>
  <c r="E115" i="1"/>
  <c r="F115" i="1" s="1"/>
  <c r="E114" i="1"/>
  <c r="F114" i="1" s="1"/>
  <c r="E113" i="1"/>
  <c r="F113" i="1" s="1"/>
  <c r="E112" i="1"/>
  <c r="F112" i="1" s="1"/>
  <c r="E111" i="1"/>
  <c r="F111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6" i="1"/>
  <c r="F96" i="1" s="1"/>
  <c r="E121" i="1"/>
  <c r="F121" i="1" s="1"/>
  <c r="C97" i="1"/>
  <c r="E97" i="1" s="1"/>
  <c r="F97" i="1" s="1"/>
  <c r="E96" i="2" l="1"/>
  <c r="D96" i="2"/>
  <c r="C96" i="2"/>
  <c r="E50" i="2"/>
  <c r="D50" i="2"/>
  <c r="C50" i="2"/>
  <c r="E316" i="2"/>
  <c r="D316" i="2"/>
  <c r="C316" i="2"/>
  <c r="E76" i="1"/>
  <c r="F76" i="1" s="1"/>
  <c r="E75" i="1"/>
  <c r="F75" i="1" s="1"/>
  <c r="E74" i="1"/>
  <c r="F74" i="1" s="1"/>
  <c r="E52" i="1"/>
  <c r="F52" i="1" s="1"/>
  <c r="E11" i="1" l="1"/>
  <c r="F11" i="1" s="1"/>
  <c r="E8" i="1"/>
  <c r="F8" i="1" s="1"/>
  <c r="E7" i="1"/>
  <c r="F7" i="1" s="1"/>
  <c r="E6" i="1"/>
  <c r="F6" i="1" s="1"/>
  <c r="I9" i="2"/>
  <c r="E295" i="2" l="1"/>
  <c r="D295" i="2"/>
  <c r="C295" i="2"/>
  <c r="E276" i="2"/>
  <c r="D276" i="2"/>
  <c r="C276" i="2"/>
  <c r="E249" i="2"/>
  <c r="D249" i="2"/>
  <c r="C249" i="2"/>
  <c r="E239" i="2"/>
  <c r="D239" i="2"/>
  <c r="C239" i="2"/>
  <c r="E214" i="2"/>
  <c r="D214" i="2"/>
  <c r="C214" i="2"/>
  <c r="E187" i="2"/>
  <c r="D187" i="2"/>
  <c r="C187" i="2"/>
  <c r="E171" i="2"/>
  <c r="D171" i="2"/>
  <c r="C171" i="2"/>
  <c r="E150" i="2"/>
  <c r="D150" i="2"/>
  <c r="C150" i="2"/>
  <c r="C317" i="2" l="1"/>
  <c r="C188" i="2"/>
  <c r="D250" i="2"/>
  <c r="D317" i="2"/>
  <c r="D188" i="2"/>
  <c r="E250" i="2"/>
  <c r="C250" i="2"/>
  <c r="E188" i="2"/>
  <c r="E317" i="2"/>
  <c r="E115" i="2"/>
  <c r="D115" i="2"/>
  <c r="C115" i="2"/>
  <c r="D318" i="2" l="1"/>
  <c r="E251" i="2"/>
  <c r="E189" i="2"/>
  <c r="D189" i="2"/>
  <c r="E318" i="2"/>
  <c r="D251" i="2"/>
  <c r="C55" i="1"/>
  <c r="E55" i="1" s="1"/>
  <c r="F55" i="1" s="1"/>
  <c r="F350" i="1"/>
  <c r="F327" i="1"/>
  <c r="F309" i="1"/>
  <c r="F236" i="1"/>
  <c r="F261" i="1"/>
  <c r="F271" i="1"/>
  <c r="F206" i="1"/>
  <c r="F190" i="1"/>
  <c r="F168" i="1"/>
  <c r="F23" i="1"/>
  <c r="F47" i="1"/>
  <c r="F92" i="1"/>
  <c r="F116" i="1"/>
  <c r="F122" i="1"/>
  <c r="F351" i="1" l="1"/>
  <c r="F69" i="1"/>
  <c r="F123" i="1" s="1"/>
  <c r="F272" i="1"/>
  <c r="F207" i="1"/>
  <c r="E73" i="2"/>
  <c r="C73" i="2"/>
  <c r="D73" i="2"/>
  <c r="C25" i="2"/>
  <c r="C116" i="2"/>
  <c r="D25" i="2"/>
  <c r="D116" i="2"/>
  <c r="D117" i="2"/>
  <c r="E25" i="2"/>
  <c r="E116" i="2"/>
  <c r="E117" i="2"/>
</calcChain>
</file>

<file path=xl/sharedStrings.xml><?xml version="1.0" encoding="utf-8"?>
<sst xmlns="http://schemas.openxmlformats.org/spreadsheetml/2006/main" count="943" uniqueCount="346">
  <si>
    <t>งานธุรการและสารบัญขององค์การบริหารส่วนตำบล</t>
  </si>
  <si>
    <t>งานร่าง โต้ – ตอบ หนังสือ</t>
  </si>
  <si>
    <t>งานดูแลรักษาจัดเตรียมและให้บริการเรื่องสถานที่ วัสดุอุปกรณ์</t>
  </si>
  <si>
    <t>งานสาธารณกุศลของ อบต. และหน่วยงานต่าง ๆ ที่ขอความร่วมมือ</t>
  </si>
  <si>
    <t>งานตรวจสอบ แสดงรายการเกี่ยวกับเอกสรสำคัญทางราชการ</t>
  </si>
  <si>
    <t>งานเกี่ยวกับการเลือกตั้ง</t>
  </si>
  <si>
    <t>งานจัดทำคำสั่งและประกาศของ อบต.</t>
  </si>
  <si>
    <t>งานรับเรื่องร้องทุกข์ และร้องเรียน</t>
  </si>
  <si>
    <t xml:space="preserve">งานติดต่อประสานงานกับหน่วยงานต่าง ๆ </t>
  </si>
  <si>
    <t>งานประสานงานเกี่ยวกับการประชุมสภาฯ และพนักงานส่วนตำบล</t>
  </si>
  <si>
    <t>งานบริการต้อนรับ (ติดต่อ – สอบถาม) และให้บริการด้านการ</t>
  </si>
  <si>
    <t>งานเลขานุการพนักงานส่วนตำบล</t>
  </si>
  <si>
    <t>งานแจ้งมติ ก.ถ. และ ก.อบต. จังหวัดสุรินทร์ให้ฝ่ายต่าง ๆ ทราบ</t>
  </si>
  <si>
    <t>งานพระราชทานเครื่องราชอิสริยาภรณ์ เหรียญจักรพรรดิมาลา และ</t>
  </si>
  <si>
    <t>งานบริหารส่วนบุคคลของพนักงานส่วนตำบลและลูกจ้าง</t>
  </si>
  <si>
    <t>งานบรรจุแต่งตั้ง โอน ย้าย และเลื่อนระดับ</t>
  </si>
  <si>
    <t>งานสอบแข่งขัน สอบคัดเลือก และการคัดเลือก</t>
  </si>
  <si>
    <t>งานทะเบียนประวัติและประวัติคณะผู้บริหาร สมาชิก อบต. พนักงานและลูกจ้าง</t>
  </si>
  <si>
    <t>งานปรับปรุงประสิทธิภาพในการบริหารงานบุคคล</t>
  </si>
  <si>
    <t>งานประเมินผลงานบุคคลประจำปี</t>
  </si>
  <si>
    <t>งานขออนุมัติปรับปรุงตำแหน่งและอัตรากำลัง</t>
  </si>
  <si>
    <t>ลำดับที่</t>
  </si>
  <si>
    <t>ลักษณะงานที่ปฏิบัติ</t>
  </si>
  <si>
    <t>เวลาที่ใช้ต่อราย (นาที)</t>
  </si>
  <si>
    <t>ปริมาณงาน (ต่อปี)</t>
  </si>
  <si>
    <t>เวลาทั้งหมดต่อปี (นาที)</t>
  </si>
  <si>
    <t>จำนวนตำแหน่งที่ต้องการ</t>
  </si>
  <si>
    <t>งานพิจารณาเลื่อนขั้นเงินเดือนพนักงานและลูกจ้าง การให้บำเหน็จความชอบเป็นกรณีพิเศษ</t>
  </si>
  <si>
    <t>งานสวัสดิการพนักงาน/ลูกจ้าง</t>
  </si>
  <si>
    <t xml:space="preserve">งานลาพักผ่อนประจำปีและการลาอื่น ๆ </t>
  </si>
  <si>
    <t>งานออกหนังสือรับรอง</t>
  </si>
  <si>
    <t>งานกิจการศูนย์ป้องกันภัยฝ่ายพลเรือน</t>
  </si>
  <si>
    <t>จัดทำคำสั่งเวรป้องกันภัยและบรรเทาสาธารณภัย/เวรรักษาความปลอดภัย</t>
  </si>
  <si>
    <t>การรวบรวมรายงานข้อมูลด้านสาธารณภัย</t>
  </si>
  <si>
    <t>ติดต่อประสานงานเกี่ยวกับการปฏิบัติงานป้องกันบรรเทาฯ</t>
  </si>
  <si>
    <t>งานตรวจสอบ ควบคุมดูแล และอำนวยความสะดวกในการป้องกันบรรเทาและระงับสาธารณภัย</t>
  </si>
  <si>
    <t>แจกจ่ายน้ำสำหรับอุปโภค – บริโภค ให้กับประชาชน</t>
  </si>
  <si>
    <t>ช่วยเหลือผู้ประสพภัยพิบัติจากเหตุสาธารณภัย</t>
  </si>
  <si>
    <t>ป้องกันและลดอุบัติเหคุทางถนน</t>
  </si>
  <si>
    <t>ให้ความรู้ประชาสัมพันธ์ รณรงค์เกี่ยวกับสาธารภัย</t>
  </si>
  <si>
    <t xml:space="preserve">งานรักษาความสงบเรียบร้อยในกิจกรรมต่าง ๆ </t>
  </si>
  <si>
    <t>จัดทำแผนป้องกันและบรรเทาสาธารณภัยและการปรับปรุงแผน</t>
  </si>
  <si>
    <t>งานวิเคราะห์ความเหมาะสมของโครงการเพื่อสนองหน่วยงานหรืองค์การที่เกี่ยวข้อง</t>
  </si>
  <si>
    <t>งานประสานงานกับหน่วยงานใน อบต. และหน่วยงานอื่นที่เสนอบริการสาธารณูปโภคในเขต อบต. และหน่วยงานใกล้เคียงเกี่ยวกับการวางแผนพัฒนาการปฏิบัติตามแผนและการประเมินผลงานตามแผน</t>
  </si>
  <si>
    <t>งานทางกฎหมายเกี่ยวกับการพิจารณาวินิจฉัยปัญหาข้อกฎหมาย ร่างและพิจารณา ตรวจร่างข้อบัญญัติ กฎ ระเบียบ ข้อบังคับคำสั่งที่เกี่ยวข้อง</t>
  </si>
  <si>
    <t>งานจัดทำนิติกรรม รวบรวมข้อเท็จจริง และพยานหลักฐานเพื่อดำเนินการตามกฎหมาย</t>
  </si>
  <si>
    <t>ติดต่อประสานงานเกี่ยวกับการปฏิบัติงานป้องกันและบรรเทา</t>
  </si>
  <si>
    <t>งานบันทึกภาพนิ่ง และวีดีโอ</t>
  </si>
  <si>
    <t>ออกแบบและเขียนโปรแกรมคอมพิวเตอร์ในงานที่เกี่ยวข้อง</t>
  </si>
  <si>
    <t>งานดูแลและพัฒนาเว็ปไซต์และอินเตอร์เน็ตประจำตำบล</t>
  </si>
  <si>
    <t>งานประชาสัมพันธ์เคลื่อนที่</t>
  </si>
  <si>
    <t>งานด้านกิจการศูนย์อาสาสมัครป้องกันภัยฝ่ายพลเรือน</t>
  </si>
  <si>
    <t>งานวิเคราะห์และคาดคะเนรายรับ-รายจ่ายของ อบต. ในอนาคต</t>
  </si>
  <si>
    <t>งานจัดและเรียบเรียงแผนพัฒนาการกำหนดเค้าโครงของแผนพัฒนาระยะปานกลางและแผนประจำปี</t>
  </si>
  <si>
    <t>งานวิเคราะห์ความเหมาะสมของโครงการเพื่อสนองหน่วยงานหรือองค์กรที่เกี่ยวข้อง</t>
  </si>
  <si>
    <t>งานประสานงานกับหน่วยงานใน อบต. และหน่วยงานอื่นที่เสนอบริการสาธารณูปการในเขต อบต. และหน่วยงานใกล้เคียงเกี่ยวกับกรวางแผนพัฒนาการปฏิบัติตามแผนและการประเมินผลงานตามแผน</t>
  </si>
  <si>
    <t>งานทางกฎหมายเกี่ยวกับการพิจารณาวินิจฉัยปัญหาข้อกฎหมาย ร่างและพิจารณา ตรวจร่างข้อบัญญัติ กฎ ระเบียบ ข้อบังคับ คำสั่งที่เกี่ยวข้อง</t>
  </si>
  <si>
    <t>งานจัดระเบียบชุมชน</t>
  </si>
  <si>
    <t>การประสานงานและร่วมมือกับหน่วยงานต่าง ๆ เพื่อนำบริการขั้นพื้นฐาน</t>
  </si>
  <si>
    <t xml:space="preserve">งานสงเคราะห์ผู้ประสพภัยพิบัติต่าง ๆ </t>
  </si>
  <si>
    <t>งานสงเคราะห์คนชรา คนพิการ ทุพพลภาพ ผู้ป่วยเอดส์</t>
  </si>
  <si>
    <t xml:space="preserve">งานสำรวจวิจัยสภาพปัญหาต่าง ๆ </t>
  </si>
  <si>
    <t>การประสานงานและร่วมมือกับหน่วยงานต่าง ๆ เพื่อการสังคมสงเคราะห์</t>
  </si>
  <si>
    <t>งานให้คำปรึกษา แนะนำ ในด้านสังคมสงเคราะห์แก่ผู้มาขอรับคำแนะนำ</t>
  </si>
  <si>
    <t>งานให้คำปรึกษาด้านกฎหมาย</t>
  </si>
  <si>
    <t>การฝึกอบรมเผยแพร่ความรู้เกี่ยวกับการพัฒนาชุมชน</t>
  </si>
  <si>
    <t>พ่นสารเคมีแบบหมอกควัน (หลังคาเรือน)</t>
  </si>
  <si>
    <t>สำรวจแหล่งเพาะพันธุ์ยุงลายและแจกทรายอะเบทกำจัดยุง (หลังคาเรือน)</t>
  </si>
  <si>
    <t>อบรมให้ความรู้ อสม. เรื่องโรคไข้หวัดนก (คน)</t>
  </si>
  <si>
    <t>รณรงค์ป้องกันยาเสพติด</t>
  </si>
  <si>
    <t>รณรงค์ป้องกันปัญหาโรคเอดส์</t>
  </si>
  <si>
    <t>งานให้คำปรึกษา แนะนำ ในด้านสังคมสงเคราะห์แก่ผู้มาขอรับคะแนน</t>
  </si>
  <si>
    <t xml:space="preserve">งานสงเคราะห์เด็กและเยาวชนที่ครอบครัวประสบปัญหาเดือดร้อนต่าง ๆ </t>
  </si>
  <si>
    <t>งานสงเคราะห์เด็กและเยาวชนที่พิการทางร่างกาย สมอง และปัญญา</t>
  </si>
  <si>
    <t>งานให้คำแนะนำในการปฏิบัติงานให้แก่เจ้าหน้าที่ระดับรองลงมา</t>
  </si>
  <si>
    <t>งานรับนโยบายจากผู้บังคับบัญชา</t>
  </si>
  <si>
    <t>งานร่วมประชุมกำหนดนโยบายและแผนงานของ อบต.</t>
  </si>
  <si>
    <t>จัดอบรม อสม. ใหม่และ อสม. ทดแทน</t>
  </si>
  <si>
    <t>จัดอบมรมฟื้นฟูความรู้แก่ อสม.</t>
  </si>
  <si>
    <t>การศึกษาดูงานของ อสม.</t>
  </si>
  <si>
    <t>ดูแลชุมชนในการจัดทำโครงการสาธารณสุขในชุมชน</t>
  </si>
  <si>
    <t>งานเผยแพร่กิจกรรมทางวิชาการด้านสาธารณสุข</t>
  </si>
  <si>
    <t>จัดงานมหกรรมส่งเสริมสุขภาพผู้สูงอายุ</t>
  </si>
  <si>
    <t xml:space="preserve">งานตอบข้อร้องเรียนเรื่องราวร้องทุกข์ต่าง ๆ </t>
  </si>
  <si>
    <t>การฝึกอบรมและเผยแพร่ความรู้เกี่ยวกับการพัฒนาชุมชน</t>
  </si>
  <si>
    <t>สำนักงานปลัด อบต.</t>
  </si>
  <si>
    <t>รวมสำนักงานปลัด อบต.</t>
  </si>
  <si>
    <t>รวม</t>
  </si>
  <si>
    <t>กองคลัง</t>
  </si>
  <si>
    <t>งานธุรการและงานสารบรรณ</t>
  </si>
  <si>
    <t>จัดทำคำสั่งแต่งตั้งคณะกรรมการการเก็บรักษาเงิน, คณะกรรมการตรวจรับ-ส่งเงิน และคณะกรรมการตรวจสอบการรับเงินประจำวัน</t>
  </si>
  <si>
    <t>การตรวจสอบการรับเงินรายได้จากงานจัดเก็บและพัฒนารายได้</t>
  </si>
  <si>
    <t>การตรวจสอบเงินโอนจากรมส่งเสริมการปกครองส่วนท้องถิ่นและหน่วยงานอื่น</t>
  </si>
  <si>
    <t>การโอนเงินพนักงาน/เงินผู้สูงอายุ</t>
  </si>
  <si>
    <t>การรับฎีกาเบิกเงินจากส่วนต่าง ๆ ลงเลขรับฎีกา วันที่รับเบิกและนำส่ง</t>
  </si>
  <si>
    <t>การตรวจสอบฎีกา</t>
  </si>
  <si>
    <t>การจัดทำรายงานการจัดทำเช็ค</t>
  </si>
  <si>
    <t>การจัดทำรายงานเงินคงเหลือประจำวัน</t>
  </si>
  <si>
    <t>การจัดทำการโอนเงินงบประมาณ (เพิ่ม/ลด)</t>
  </si>
  <si>
    <t>จัดทำรายการใบผ่านบัญชีทั่วไป, ใบผ่านรายการบัญชีมาตรฐาน</t>
  </si>
  <si>
    <t>บันทึกบัญชีเงินสดรับ, เงินสดจ่าย, บัญชีแยกประเภท</t>
  </si>
  <si>
    <t>การจัดทำบันทึกเบิกเงิน, บันทึกถอนเงินงบประมาณและเงินนอกงบประมาณลงทะเบียนคุมรายจ่ายตามงบประมาณ และนอกงบประมาณ</t>
  </si>
  <si>
    <t>ปิดงบประจำเดือน</t>
  </si>
  <si>
    <t>ปิดงบประจำปี, งบแสดงฐานะการเงิน</t>
  </si>
  <si>
    <t>การปฏิบัติงานเกี่ยวกับประกาศ สำรวจ รับแบบแสดงรายการคำร้องต่าง ๆ ตลอดจนตรวจสอบความถูกต้องครบถ้วนถูกต้องครบถ้วนในขั้นต้น</t>
  </si>
  <si>
    <t>ภาษีบำรุงท้องที่</t>
  </si>
  <si>
    <t>ภาษีป้าย</t>
  </si>
  <si>
    <t>กิจการที่เป็นอันตรายต่อสุขภาพ</t>
  </si>
  <si>
    <t>ค่าธรรมเนียมสถานที่จำหน่ายอาหารและสะสมอาหาร</t>
  </si>
  <si>
    <t>ปฏิบัติงานด้วยการจัดเก็บเอกสาร ผท.1,2,3,4,5 ของผู้ชำระภาษีแต่ละราย</t>
  </si>
  <si>
    <t>ปฏิบัติงานด้านการรับแลนำส่งเงิน ออกหลักฐาน ลงทะเบียนต่าง ๆ และติดตามทวงถามเกี่ยวกับการจัดเก็บภาษี</t>
  </si>
  <si>
    <t xml:space="preserve">ค่าธรรมเนียมใบอนุญาต ค่าปรับ รายได้จากทรัพย์สินและรายได้อื่น ๆ </t>
  </si>
  <si>
    <t xml:space="preserve">การเก็บรักษาหรือค้นหาเอกสารหลักฐานและเรื่องอื่น ๆ </t>
  </si>
  <si>
    <t>งานจัดทำประกาศให้มายื่นแบบแสดงรายการทรัพย์สินเพื่อชำระ</t>
  </si>
  <si>
    <t>งานตรวจสอบและจัดทำบัญชีผู้อยู่ในเกณฑ์เสียภาษี</t>
  </si>
  <si>
    <t xml:space="preserve">งานจัดเก็บและชำระเงินรายได้จากภาษีอากร ค่าธรรมเนียมและรายได้อื่น ๆ </t>
  </si>
  <si>
    <t>งานปรับปรุงข้อมูลในทะเบียนทรัพย์สิน (ผท.1,2,3,4,5,6,9,12,17)</t>
  </si>
  <si>
    <t>งานสำรวจและตรวจสอบข้อมูลภาคสนาม</t>
  </si>
  <si>
    <t>งานควบคุมและรับผิดชอบเกี่ยวกับการลาของพนักงานและลูกจ้างส่วนการคลัง</t>
  </si>
  <si>
    <t xml:space="preserve">การสมัครสมาชิกสหกรณ์ออมทรัพย์พนักงานส่วนตำบลและสหกรณ์อื่น ๆ </t>
  </si>
  <si>
    <t>การกู้สหกรณ์ออมทรัพย์พนักงานส่วนตำบลและสหกรณ์อื่น ๆ ที่เกี่ยวข้องกับส่วนการคลัง ตรวจสอบหนังสือเข้า-ออก จำแนกหนังสือราชการ ควบคุมและรับผิดชอบการสาธารณกุศลหรือตามหน่วยงานอื่นขอความร่วมมือ</t>
  </si>
  <si>
    <t>รับผิดชอบการกู้เงินจากธนาคารออมสินของพนักงานส่วนตำบลและลูกจ้างนำส่งเงินที่หักจากผู้กู้ให้ธนาคารทุกวันสิ้นเดือน</t>
  </si>
  <si>
    <t>จัดทำบัญชีและทะเบียนพัสดุตามแบบที่กระทรวงมหาดไทยกำหนดไว้ตามหนังสือด่วนมาก ที่ มท. 0407/ว 791 ลงวันที่ 6 มิถุนายน 2529 เรื่องการควบคุมพัสดุของหน่วยการบริหารราชการส่วนท้องถิ่น</t>
  </si>
  <si>
    <t>ควบคุมการเบิกจ่ายใบเสร็จรับเงิน</t>
  </si>
  <si>
    <t>ดำเนินการจัดหาพัสดุ ขออนุมัติจัดซื้อ จัดจ้าง ของหน่วยงานต่าง ๆ โดยวิธีตกลงราคา ให้เป็นไปตามระเบียบกระทรวงมหาดไทยว่าด้วยพัสดุ และหนังสือสั่งการที่เกี่ยวข้อง</t>
  </si>
  <si>
    <t>ดำเนินงานจัดหาพัสดุ ขออนุมัติจัดซื้อ จัดจ้าง ของหน่วยงานต่าง ๆ โดยวิธีสอบราคา ให้เป็นไปตามระเบียบกระทรวงมหาดไทยว่าด้วยการพัสดุ และหนังสือสั่งการที่เกี่ยวข้อง</t>
  </si>
  <si>
    <t>ทำสัญญาซื้อขาย สัญญาจ้าง ตามระเบียบฯ</t>
  </si>
  <si>
    <t>ทำหนังสือแจ้งพ้นภาระผูกพัน การถอนหนังสือค้ำประกันสัญญา</t>
  </si>
  <si>
    <t>งานประชาสัมพันธ์ประกาศจัดซื้อ จัดจ้าง</t>
  </si>
  <si>
    <t>งานตรวจสอบทะเบียนครุภัณฑ์ในแต่ละส่วนราชการ</t>
  </si>
  <si>
    <t>งานจำหน่ายครุภัณฑ์ของ อบต.</t>
  </si>
  <si>
    <t>งานติดต่อประสานงานกับหน่วยงานอื่น</t>
  </si>
  <si>
    <t>รวมกองคลัง</t>
  </si>
  <si>
    <t>กองช่าง</t>
  </si>
  <si>
    <t>งานธุรการ</t>
  </si>
  <si>
    <t>งานสารบรรณ</t>
  </si>
  <si>
    <t>งานออกแบบคำนวณด้านโยธา</t>
  </si>
  <si>
    <t>งานโครงการและการก่อสร้าง / โยธา</t>
  </si>
  <si>
    <t>งานให้คำปรึกษาแนะนำและบริการเกี่ยวกับงานด้านการก่อสร้าง/โยธา</t>
  </si>
  <si>
    <t>งานตรวจสอบแบบแปลงด้านการ ก่อสร้างและโยธา</t>
  </si>
  <si>
    <t>งานออกแบบรายการรายละเอียดทางด้านการก่อสร้างและโยธา</t>
  </si>
  <si>
    <t>งานสำรวจหาข้อมูลรายละเอียดเพื่อคำนวณ ออกแบบกำหนดรายละเอียด</t>
  </si>
  <si>
    <t>งานศึกษาวิเคราะห์ วิจัยทางด้านงานก่อสร้างและโยธา</t>
  </si>
  <si>
    <t>งานประมาณราคาค่าก่อสร้าง</t>
  </si>
  <si>
    <t>งานตรวจสอบกำกับดูแลด้านสถาปัตยกรรมงานผังเมือง</t>
  </si>
  <si>
    <t>งานตรวจสอบกำกับดูแลด้านสถาปัตยกรรมและมัณฑศิลป์</t>
  </si>
  <si>
    <t>งานวางโครงการจัดทำผังและควบคุมการก่อสร้างทางสถาปัตยกรรมและมัณฑศิลป์</t>
  </si>
  <si>
    <t>งานให้คำปรึกษาแนะนำด้านสถาปัตยกรรมมัณฑ์ศิลป์</t>
  </si>
  <si>
    <t>งานควบคุมการก่อสร้างทางสถาปัตยกรรม</t>
  </si>
  <si>
    <t>งานออกแบบรายการทางสถาปัตยกรรม</t>
  </si>
  <si>
    <t>งานสำรวจข้อมูลเพื่อออกแบบทางสถาปัตยกรรม</t>
  </si>
  <si>
    <t>งานวิเคราะห์ วิจัย ทางสถาปัตยกรรมมัณฑ์ศิลลป์</t>
  </si>
  <si>
    <t>งานประมาณราคาค่าก่อสร้างทางสถาปัตยกรรมมัณฑ์ศิลลป์</t>
  </si>
  <si>
    <t>งานปรับปรุงชุมชนหมู่บ้านทีมีความแออัด</t>
  </si>
  <si>
    <t>งานควบคุมแนวเขตถนน ทางสาธารณะที่ดินสาธารณะประโยนช์</t>
  </si>
  <si>
    <t>งานอนุรักษ์สิ่งแวดล้อมทางบก ทางน้ำ</t>
  </si>
  <si>
    <t>งานให้คำปรึกษาด้านสิ่งแวดล้อม</t>
  </si>
  <si>
    <t>งานควบคุมให้ปฏิบัติตามเมืองทั้งตำบล</t>
  </si>
  <si>
    <t>งานวิเคราะห์ วิจัยด้านสิ่งแวดล้อม</t>
  </si>
  <si>
    <t>งานเวนคืนและจัดกรรมสิทธิ์ที่ดิน</t>
  </si>
  <si>
    <t>งานด้านก่อสร้างอาคาร ถนน สะพาน ทางเข้า และสิ่งติดตั้งอื่นๆ</t>
  </si>
  <si>
    <t>งานซ่อมบำรุงรักษาอาคาร ถนน สะพาน ทางเข้า เขื่อน</t>
  </si>
  <si>
    <t>งานควบคุมดูแลอาคารสถานที่</t>
  </si>
  <si>
    <t>งานปรับปรุงแก้ไขและป้องกันสิงแวดล้อมเป็นพิษ</t>
  </si>
  <si>
    <t>งานให้คำปรึกษาแนะนำหรือตรวจสอบเกี่ยวกับการก่อสร้าง</t>
  </si>
  <si>
    <t>งานควบคุมพัสดุ งานด้านโยธา</t>
  </si>
  <si>
    <t>งานติดตั้งระบบไฟฟ้าสาธารณะ</t>
  </si>
  <si>
    <t>งานตรวจน้ำมันเชื้อเพลิง พ.ศ.2542 และแก้ไขเพิ่มเติมฯ ตลอดจนกฎหมายอื่นๆ</t>
  </si>
  <si>
    <t>งานงานเกี่ยวกับการขุดดิน – ถมดิน ตาม พ.ร.บ. ขุดดินและถมดิน พ.ศ.2543ตามระเบียบกฎหมายฯ</t>
  </si>
  <si>
    <t>งานตรวจสอบระวังแนวเขตที่ดิน</t>
  </si>
  <si>
    <t>งานวางแผนและควบคุมการวางระบบสาธารณูปโภค</t>
  </si>
  <si>
    <t>งานตรวจสอบและประมาณการความเสียหายของผู้ประสบภัย</t>
  </si>
  <si>
    <t>งานจัดสถานที่พักผ่อนหย่อนใจ เช่นสวนสาธารณะ สวนสัตว์ สวนหย่อม</t>
  </si>
  <si>
    <t>งานควบคุมดูแล บำรุงรักษาสถานที่พักผ่อนหย่อนใจ</t>
  </si>
  <si>
    <t>งานดูแลและรักษาต้นไม้พันธ์ไม้</t>
  </si>
  <si>
    <t>งานประดับตกแต่สถานที่อาคารที่เกี่ยวกับการใช้พันธ์ไม้ต่างๆ</t>
  </si>
  <si>
    <t>งานประสานงานกับหน่วยงานอื่น</t>
  </si>
  <si>
    <t>รวมกองช่าง</t>
  </si>
  <si>
    <t>กองการศึกษา ศาสนา และวัฒนธรรม</t>
  </si>
  <si>
    <t>งานพิจารณาศึกษา  ประมวลและวิเคราะห์ข้อมูลเกี่ยวกับการศึกษา</t>
  </si>
  <si>
    <t>งานอำเภอการวิจัย สั่งการ ปรับปรุงแก้ไขงานส่วนการศึกษา</t>
  </si>
  <si>
    <t>งานให้คำแนะนำในการปฏิบัติงานให้แก่เจ้าหน้าที่ในระดับรองลงมา</t>
  </si>
  <si>
    <t>งานเข้าร่วมประชุมในการกำหนดนโยบายของ อบต.</t>
  </si>
  <si>
    <t>งานติดต่อประสานงานกับหน่วยงานอื่นที่เกี่ยวข้อง</t>
  </si>
  <si>
    <t>งานควบคุมตรวจสอบงานธุรการ งานหนังสือ (รับ – ส่งหนังสือ)</t>
  </si>
  <si>
    <t>งานร่าง โต้ตอบหนังสือ</t>
  </si>
  <si>
    <t>งานควบคุมตรวจสอบฎีกาเบิกจ่ายส่วนการศึกษา ศูนย์พัฒนาเด็กเล็กและงานถ่ายโอนกิจกรรมบริการสาธารณะด้านการศึกษา</t>
  </si>
  <si>
    <t>งานควบคุมตรวจสอบการขออนุมัติซื้อ-จ้างส่วนการศึกษาศูนย์พัฒนาเด็กเล็กและงานถ่ายโอนกิจกรรมบริการสาธารณะด้านการศึกษา</t>
  </si>
  <si>
    <t>งานจัดทำแผนอัตรากำลังสามปีส่วนการศึกษา แผนการดำเนินงานประจำปี แผนการจัดซื้อจัดจ้าง งานศูนย์พัฒนาเด็กเล็ก และงานถ่ายโอนกิจกรรมบริการสาธารณะด้านการศึกษา</t>
  </si>
  <si>
    <t>งานควบคุมตรวจสอบและตรวจรับพัสดุ</t>
  </si>
  <si>
    <t>งานควบคุมตรวจสอบการดำเนินงานกิจกรรมการเรียนการสอนศูนย์พัฒนาเด็กเล็ก</t>
  </si>
  <si>
    <t>งานควบคุมตรวจสอบภารกิจถ่ายโอนกิจกรรมอาหารเสริม(นม)อาหารกลางวันศูนย์พัฒนาเด็กเล็กในสังกัด</t>
  </si>
  <si>
    <t>งานตรวจสอบการดำเนินโครงการต่างๆ ส่วนการศึกษาและศูนย์พัฒนาเด็กเล็กของ อบต.ตามงบประมาณรายจ่ายประจำปี</t>
  </si>
  <si>
    <t>งานรวบรวมและขอรับเงินอุดหนุนด้านการศึกษา</t>
  </si>
  <si>
    <t>งานพัฒนาบุคลากร ได้แก่ การให้ประชุม อบรม สัมมนา การศึกษา ต่อสำหรับพนักงานจ้างและบุคลากรทางการศึกษา</t>
  </si>
  <si>
    <t>งานจัดตั้งและส่งเสริมสมาคมครู นักเรียน ตลอดจนการจัดตั้งกรรมการการศึกษาของศูนย์พัฒนาเด็กเล็ก และการส่งเสริมการจัดกิจกรรมต่างๆ ของศูนย์พัฒนาเด็กเล็ก</t>
  </si>
  <si>
    <t>งานระบบสารสนเทศข้อมูล สถิตทางการศึกษา ได้แก่ การรวบรวมแบบรายงานประจำเดือนของศูนย์พัฒนาเด็กเล็ก</t>
  </si>
  <si>
    <t>สำรวจความต้องการและปัญหาทางการศึกษา</t>
  </si>
  <si>
    <t>งานให้บริการทางการศึกษาทั่วไปด้วยการนิเทศให้คำปรึกษาแนะนำ แก้ไขปัญหาทางวิชาการ</t>
  </si>
  <si>
    <t>งานเกี่ยวกับวัสดุอุปกรณ์ คู่มือการสอน แผนการเรียนการสอน แบบเรียนต่างๆ</t>
  </si>
  <si>
    <t>งานประชุม อบรม สัมมนา ประสานงานและให้บริการทางวิชาการ รวมถึงการ                 ทัศนศึกษาดูงาน</t>
  </si>
  <si>
    <t>การศึกษาและวิเคราะห์ การแนะแนวการศึกษา งานเกี่ยวกับแผนการศึกษาแห่งชาติ</t>
  </si>
  <si>
    <t>การศึกษาวิเคราะห์ วิจัยหลักสูตร การสร้างและพัฒนาหลักสูตรวิชาต่างๆ</t>
  </si>
  <si>
    <t>การวิเคราะห์วิจัยและพัฒนาหนังสือ แบบเรียน การวางแผนการศึกษา</t>
  </si>
  <si>
    <t>การจัดทำมาตรฐานการศึกษา ตลอดจนการจัดบริการส่งเสริมทางการศึกษา</t>
  </si>
  <si>
    <t>งานประสานการดำเนินงานด้านวิชาการกับหน่วยงานอื่นที่เกี่ยวข้อง</t>
  </si>
  <si>
    <t>งานประสานการถ่ายโอนการจัดการศึกษาขั้นพื้นฐาน</t>
  </si>
  <si>
    <t>งานกิจกรรมเด็กและเยาวชน</t>
  </si>
  <si>
    <t>งานกีฬาและนันทนาการ</t>
  </si>
  <si>
    <t>งานกิจการศาสนา</t>
  </si>
  <si>
    <t>งานส่งเสริมประเพณีศิลปวัฒนธรรม</t>
  </si>
  <si>
    <t>งานติดต่อประสานงานกับหน่วยงานอื่นๆ</t>
  </si>
  <si>
    <t>รวมกองการศึกษา ศาสนา และวัฒนธรรม</t>
  </si>
  <si>
    <t>บัญชีแสดงปริมาณงานย้อนหลัง 3 ปี เพื่อขออนุมัติกำหนดตำแหน่งเพิ่มใหม่</t>
  </si>
  <si>
    <t>ลำดับ</t>
  </si>
  <si>
    <t>ที่</t>
  </si>
  <si>
    <t xml:space="preserve">ลักษณะงานที่ปฏิบัติ </t>
  </si>
  <si>
    <t>ปีงบประมาณ</t>
  </si>
  <si>
    <t>หมายเหตุ (ครั้ง / เรื่อง / โครงการ)</t>
  </si>
  <si>
    <t xml:space="preserve">งานดูแลรักษา จัดเตรียมและให้บริการเรื่องสถานที่ วัสดุอุปกรณ์ </t>
  </si>
  <si>
    <t>งานสาธารณกุศลของ อบต. และหน่วยงานต่างๆ ที่ขอความร่วมมือ</t>
  </si>
  <si>
    <t>งานตรวจสอบ แสดงรายการเกี่ยวกับเอกสารสำคัญทางราชการ</t>
  </si>
  <si>
    <t>งานรับเรื่องร้องทุกข์และร้องเรียน</t>
  </si>
  <si>
    <t>งานติดต่อประสานงานกับหน่วยงานต่างๆ</t>
  </si>
  <si>
    <t>งานประสานเกี่ยวกับการประชุมสภาฯ และพนักงานส่วนตำบล</t>
  </si>
  <si>
    <t xml:space="preserve">งานบริการต้อนรับ (ติดต่อ-สอบถาม) </t>
  </si>
  <si>
    <t>งานแจ้งมติ ก.ถ. และ ก.อบต. จังหวัดสุรินทร์ให้ฝ่ายต่างๆ ทราบ</t>
  </si>
  <si>
    <t xml:space="preserve">งานพระราชทานเครื่องราชอิสริยาภรณ์ เหรียญจักรพรรดิมาลา </t>
  </si>
  <si>
    <t>งานบริหารงานส่วนบุคคลของพนักงานส่วนตำบลและลูกจ้าง</t>
  </si>
  <si>
    <t>งานทะเบียนประวัติ และบัตรประวัติคณะผู้บริหาร สมาชิก อบต. พนักงานและลูกจ้าง</t>
  </si>
  <si>
    <t>งานสวัสดิการพนักงาน / ลูกจ้าง</t>
  </si>
  <si>
    <t>งานลาพักผ่อนประจำปีและการลาอื่นๆ</t>
  </si>
  <si>
    <t>งานประสานงานคณะกรรมการส่งเสริมสนับสนุนวิชาการศูนย์พัฒนาเด็กเล็ก ในเขต อบต.</t>
  </si>
  <si>
    <t>งานธุรการและสารบัญของ องค์การบริหารส่วนตำบล</t>
  </si>
  <si>
    <t>จัดทำคำสั่งเวรป้องกันและบรรเทาสาธารณภัย / เวรรักษาความปลอดภัย</t>
  </si>
  <si>
    <t>งานพัฒนาบุคลากร เช่น การฝึกอบรม สัมมนา การศึกษาดูงาน การศึกษาต่อ การขอรับทุนการศึกษา</t>
  </si>
  <si>
    <t>งานพิจารณาเลื่อนขั้นเงินเดือนพนักงาน และลูกจ้าง การให้บำเหน็จความชอบเป็นกรณีพิเศษ</t>
  </si>
  <si>
    <t>การตรวจสอบ ควบคุมดูแล และอำนวยความสะดวกในการป้องกันบรรเทา และระงับสาธารณภัย</t>
  </si>
  <si>
    <t>เพิ่มชึ้นร้อยละ</t>
  </si>
  <si>
    <t>งานธุรการและงานแผนสารบรรณ</t>
  </si>
  <si>
    <t>จัดทำคำสั่งแต่งตั้งคณะกรรมการการเก็บรักษาเงิน,คณะกรรมการตรวจรับ-ส่งเงิน, คณะกรรมการตรวจสอบการรับเงินประจำวัน</t>
  </si>
  <si>
    <t>การตรวจสอบเงินโอนจากกรมส่งเสริมการปกครองส่วนท้องถิ่นและหน่วยงานอื่น</t>
  </si>
  <si>
    <t>การโอนเงินพนักงาน / เงินผู้สูงอายุ</t>
  </si>
  <si>
    <t>การรับฎีกาเบิกเงินจากส่วนต่างๆ ลงเลขรับฎีกา วันที่รับเบิกและนำส่ง</t>
  </si>
  <si>
    <t>การจัดทำการโอนเงินงบประมาณ (เพิ่ม / ลด)</t>
  </si>
  <si>
    <t>จัดทำรายการใบผ่านบัญชีทั่วไป , ใบผ่านรายการบัญชีมาตรฐาน</t>
  </si>
  <si>
    <t>บันทึกบัญชีเงินสดรับ , เงินสดจ่าย , บัญชีแยกประเภท</t>
  </si>
  <si>
    <t>การจัดการทำบันทึกเบิกเงิน, บันทึกถอนเงินงบประมาณและเงินนอกงบประมาณลงทะเบียนคุมรายจ่ายตามงบประมาณ และนอกงบประมาณ</t>
  </si>
  <si>
    <t>ปิดงบประจำปี , งบแสดงฐานะการเงิน</t>
  </si>
  <si>
    <t>การปฏิบัติงานเกี่ยวกับประกาศ สำรวจ รับแบบแสดงรายการคำร้องต่างๆ ตลอดจนตรวจสอบความถูกต้องครบถ้วนในขั้นต้น</t>
  </si>
  <si>
    <t>ภาษีบำรุงท้องถิ่น</t>
  </si>
  <si>
    <t>ภาษีโรงเรือนและที่ดิน</t>
  </si>
  <si>
    <t>ปฏิบัติงานด้วยการจัดเก็บเอกสาร ผท. 1,2,3,4,5 ของผู้ชำระภาษีแต่ละราย</t>
  </si>
  <si>
    <t>ปฏิบัติงานด้านการรับเงินนำส่งเงิน ออกหลักฐาน ลงทะเบียน ต่างๆและติดตาม ทวงถามเกี่ยวกับการจัดเก็บภาษี</t>
  </si>
  <si>
    <t>ค่าธรรมเนียมใบอนุญาต ค่าปรับ รายได้จากการทรัพย์สินและรายได้อื่นๆ</t>
  </si>
  <si>
    <t>การเก็บรักษาหรือค้นหาเอกสารหลักฐานและเรื่องอื่นๆ</t>
  </si>
  <si>
    <t xml:space="preserve">งานจัดทำประกาศให้มายื่นแบบแสดงรายการทรัพย์สินเพื่อชำระ </t>
  </si>
  <si>
    <t>งานจัดเก็บและชำระเงินรายได้จากภาษีอากร ค่าธรรมเนียมและรายได้อื่นๆ</t>
  </si>
  <si>
    <t>การสมัครสมาชิกสหกรณ์ออมทรัพย์พนักงานส่วนตำบลและสหกรณ์ อื่นๆ</t>
  </si>
  <si>
    <t>รับผิดชอบงานกู้เงินจากธนาคารออมสินของพนักงานส่วนตำบลและลูกจ้างนำส่งเงินที่หักจากผู้กู้ให้ธนาคารทุกวันสิ้นเดือน</t>
  </si>
  <si>
    <t>การกู้สหกรณ์ออมทรัพย์พนักงานส่วนตำบลและสหกรณ์อื่นๆต่างๆที่เกี่ยวข้องกับส่วนการคลัง ตรวจสอบหนังสือเข้า-ออก จำแนกหนังสือราชการ ควบคุมและรับผิดชอบการสาธารณกุศลหรือตามหน่วยงานอื่นขอความร่วมมือ</t>
  </si>
  <si>
    <t>จัดทำบัญชีและทะเบียนพัสดุ</t>
  </si>
  <si>
    <t>ดำเนินการจัดหาพัสดุ ขออนุมัติจัดซื้อ จัดจ้าง ของหน่วยงานต่างๆ โดยวิธีตกลงราคา ให้เป็นไปตามระเบียบกระทรวงมหาดไทยว่าด้วยพัสดุ และหนังสือสั่งการที่เกี่ยวข้อง</t>
  </si>
  <si>
    <t>ทำหนังสือแจ้งพันภาระผูกพัน การถอนหนังสือค้ำประกันสัญญา</t>
  </si>
  <si>
    <t>งานประชาสัมพันธ์ประกาศครุภัณฑ์ในแต่ละส่วนราชการ</t>
  </si>
  <si>
    <t xml:space="preserve">                                                      เพิ่มชึ้นร้อยละ</t>
  </si>
  <si>
    <t>งานให้คำปรึกษาแนะนำและบริการเกี่ยวกับงานด้านการก่อสร้าง/ โยธา</t>
  </si>
  <si>
    <t>งานตรวจสอบแบบแปลนด้านการก่อสร้างและโยธา</t>
  </si>
  <si>
    <t>งานตรวจสอบกำกับดูแลด้านงานสถาปัตยกรรมงานผังเมือง งานสาธารณูปโภคและสวนสาธารณะ</t>
  </si>
  <si>
    <t>งานออกแบบ เขียนแบบทางด้านสถาปัตยกรรมและมัณฑศิลป์</t>
  </si>
  <si>
    <t>งานวางโครงการจัดทำผังและควบคุมการก่อสร้างทางสถาปัตยกรรมมัณฑศิลป์</t>
  </si>
  <si>
    <t>งานให้คำปรึกษาแนะนำด้านสถาปัตยกรรมมัณฑศิลป์</t>
  </si>
  <si>
    <t>งานออกแบบรายการทาวสถาปัตยกรรม</t>
  </si>
  <si>
    <t>งานวิเคราะห์ วิจัย ทางสถาปัตยกรรมมัณฑศิลป์</t>
  </si>
  <si>
    <t>งานประมาณราคาค่าก่อสร้างทางสถาปัตยกรรมมัณฑศิลป์</t>
  </si>
  <si>
    <t>งานปรับปรุงชุมชนหมู่บ้านที่มีความแออัด</t>
  </si>
  <si>
    <t>งานควบคุมแนวเขตถนน ทางสาธารณะที่ดินสาธารณประโยชน์</t>
  </si>
  <si>
    <t>ให้คำปรึกษาด้านสิ่งแวดล้อม</t>
  </si>
  <si>
    <t>งานควบคุมให้ปฏิบัติตามผังเมืองทั้งตำบล</t>
  </si>
  <si>
    <t>งานเวนคืนและจัดกิจกรรมสิทธิ์ที่ดิน</t>
  </si>
  <si>
    <t>งานด้านก่อสร้างอาคาร ถนน สะพาน ทางเท้า และสิ่งติดตั้งอื่นๆ</t>
  </si>
  <si>
    <t>งานวางโครงการและควบคุมการก่อสร้าง</t>
  </si>
  <si>
    <t>งานซ่อมบำรุงรักษาอาคาร ถนน สะพาน ทางเท้า เขื่อน</t>
  </si>
  <si>
    <t>งานปรับปรุงแก้ไขและป้องกันสิ่งแวดล้อมเป็นพิษ</t>
  </si>
  <si>
    <t>งานประมาณราคางานซ่อมบำรุง</t>
  </si>
  <si>
    <t>งานกรวดน้ำมันเชื้อเพลิง พ.ศ. 2542 และแก้ไขเพิ่มเติมฯ ตลอดจนกฎหมายอื่นๆ</t>
  </si>
  <si>
    <t>งานดูแลรักษาต้นไม้พันธ์ไม้</t>
  </si>
  <si>
    <t>งานประดับตกแต่งสถานที่อาคารที่เกี่ยวกับการใช้พันธ์ไม้ต่างๆ</t>
  </si>
  <si>
    <t>งานเกี่ยวกับการขุดดิน – ถมดิน ตาม พ.ร.บ. ขุดดินและถมดิน พ.ศ. 2543 ตามระเบียบกฎหมายฯ</t>
  </si>
  <si>
    <t>งานพิจารณาศึกษา ประมวลและวิเคราะห์ข้อมูลเกี่ยวกับการศึกษา</t>
  </si>
  <si>
    <t>งานอำนวยการวินิจฉัย สั่งการ ปรับปรุงแก้ไขงานส่วนการศึกษา</t>
  </si>
  <si>
    <t>งานควบคุมงบประมาณรายจ่ายส่วนการศึกษา ศูนย์พัฒนาเด็กเล็กและงานถ่ายโอนกิจกรรมบริการสาธารณะด้านการศึกษา</t>
  </si>
  <si>
    <t>งานจัดทำงบประมาณรายจ่ายส่วนการศึกษา ศูนย์พัฒนาเด็กเล็กและถ่ายโอนกิจกรรมบริการสาธารณะด้านการศึกษา</t>
  </si>
  <si>
    <t>งานควบคุมตรวจสอบและตรวจสอบรับพัสดุ</t>
  </si>
  <si>
    <t>งานควบคุมตรวจสอบการดำเนินงานกิจกรรมการเรียนรู้การสอนศูนย์พัฒนาเด็กเล็ก</t>
  </si>
  <si>
    <t>งานควบคุมตรวจสอบภารกิจถ่ายโอนกิจกรรมอาหารเสริม (นม) อาหารกลางวันศูนย์พัฒนาเด็กเล็กในสังกัด</t>
  </si>
  <si>
    <t>งานตรวจสอบการดำเนินโครงการต่าง ๆ ส่วนการศึกษาและศูนย์พัฒนาเด็กเล็กของ อบต. ตามงบประมาณรายจ่ายประจำปี</t>
  </si>
  <si>
    <t>งานพัฒนาบุคลากร ได้แก่ การให้ประชุม อบรม สัมมนา การศึกษา ต่อสำหรับพนักงานจ้างและบุคลาการทางการศึกษา</t>
  </si>
  <si>
    <t>งานจัดตั้งและส่งเสริมสมาคมครู นัดเรียน ตลอดจนการจัดตั้งกรรมการการศึกษาของศูนย์พัฒนาเด็กเล็ก และการส่งเสริมการจัดกิจกรรมต่าง ๆ ของศูนย์พัฒนาเด็กเล็ก</t>
  </si>
  <si>
    <t>งานระบบสารสนเทศข้อมูล สถิติทางการศึกษา ได้แก่ การรวบรวมแบบรายงานประจำเดือนของศูนย์พัฒนาเด็กเล็ก</t>
  </si>
  <si>
    <t>งานให้บริการทางการศึกษาทั่วไปด้วยการนิเทศน์ให้คำปรึกษาแนะนำแก้ไขปัญหาทางวิชาการ</t>
  </si>
  <si>
    <t>งานเกี่ยวกับวัสดุอุปกรณ์ คู่มือการสอน แผนการเรียนการสอนแบบเรียนต่าง ๆ</t>
  </si>
  <si>
    <t>งานประชุม อบรม สัมมนา ประสานงานและให้บริการทางวิชาการรวมถึงการทัศนศึกษาดูงาน</t>
  </si>
  <si>
    <t xml:space="preserve">การศึกษาวิเคราะห์ วิจัยหลักสูตร การสร้างและพัฒนาหลักสูตรวิชา  ต่าง ๆ </t>
  </si>
  <si>
    <t>การวิเคราะห์วิจัย และพัฒนาหนังสือ แบบเรียน การวางแผน การศึกษา</t>
  </si>
  <si>
    <t>งานประมานการดำเนินงานด้านวิชาการกับหน่วยงานอื่นที่เกี่ยวข้อง</t>
  </si>
  <si>
    <t>งานประสานงานคณะกรรมการส่งเสริมสนับสนุนวิชาการศูนย์พัฒนาเด็กเล็กในเขต อบต.</t>
  </si>
  <si>
    <t>งานประสานงานถ่ายโอนการจัดการศึกษาขั้นพื้นฐาน</t>
  </si>
  <si>
    <t xml:space="preserve">งานติดต่อประสานงานกับหน่วยงานอื่น ๆ </t>
  </si>
  <si>
    <t>บันทึกข้อความ</t>
  </si>
  <si>
    <t>นส.ส่ง</t>
  </si>
  <si>
    <t>นส.รับ</t>
  </si>
  <si>
    <t>ครั้ง</t>
  </si>
  <si>
    <t>เรื่อง</t>
  </si>
  <si>
    <t>แก้ไขปัญหาอัคคีภัย อุทกภัย/วาตภัย</t>
  </si>
  <si>
    <t>ขับเครื่องจักรกลขนาดเบาช่วยเหลืองานป้องกันฯ</t>
  </si>
  <si>
    <t xml:space="preserve">ฝึกอบรม ซ้อมแผน อปพร./กู้ชีพ-กู้ภัย/และอาสาสมัครอื่น ๆ </t>
  </si>
  <si>
    <t>การให้ความช่วยเหลือจัดลำดับความสำคัญความเดือดร้อน</t>
  </si>
  <si>
    <t>จัดทำแผนยุทธศาสตร์ - ทบทวน</t>
  </si>
  <si>
    <t>จัดทำแผนพัฒนา</t>
  </si>
  <si>
    <t>จัดทำแผนดำเนินการประจำปี</t>
  </si>
  <si>
    <t>จัดทำแผนพัฒนาต่างๆ แผนเฉพาะกิจ แผนปฏิบัติการ</t>
  </si>
  <si>
    <t>ติดตามประเมินผลแผน/โครงการ</t>
  </si>
  <si>
    <t>การจัดประสบการณ์เรียนรู้</t>
  </si>
  <si>
    <t>งานวิชาการของศูนย์พัฒนาเด็กเล็ก</t>
  </si>
  <si>
    <t>งานกิจกรรมเพื่อพัฒนาการเรียนรู้</t>
  </si>
  <si>
    <t>งานส่งเสริมการเรียนรู้</t>
  </si>
  <si>
    <t>แผนการเรียนการสอน</t>
  </si>
  <si>
    <t>งานกิจกรรมนันทนาการ</t>
  </si>
  <si>
    <t>งานจัดกิจกรรมตามวัย</t>
  </si>
  <si>
    <t>โครงการ</t>
  </si>
  <si>
    <t xml:space="preserve">พ่นสารเคมีแบบหมอกควัน </t>
  </si>
  <si>
    <t>อบรมให้ความรู้ อสม. เรื่องโรคไข้หวัดนก</t>
  </si>
  <si>
    <t>งานให้คำปรึกษา แนะนำ ในด้านสังคมสงเคราะห์แก่ผู้มาขอรับบริการ</t>
  </si>
  <si>
    <t>องค์การบริหารส่วนตำบลขวาวใหญ่  อำเภอศีขรภูมิ  จังหวัดสุรินทร์</t>
  </si>
  <si>
    <t>วิเคราะห์ปริมาณงานขององค์การบริหารส่วนตำบลขวาวใหญ่</t>
  </si>
  <si>
    <t>สถิติปริมาณงานในรอบปีที่ผ่านมาขององค์การบริหารส่วนตำบลขวาวใหญ่</t>
  </si>
  <si>
    <t xml:space="preserve">สำนักปลัด </t>
  </si>
  <si>
    <t>งานพัฒนาบุคลากร เช่นการฝึกอบรมสัมมนาการศึกษาดูงานการศึกษาต่อการขอรับทุนกรศึกษา</t>
  </si>
  <si>
    <t xml:space="preserve">รวมสำนักปลัดทั้งหมด </t>
  </si>
  <si>
    <t>รวมกองคลังทั้งหมด</t>
  </si>
  <si>
    <t>รวมกองช่างทั้งหมด</t>
  </si>
  <si>
    <t>รวมกองการศึกษา ศาสนา และวัฒนธรรมทั้งหมด</t>
  </si>
  <si>
    <t>ก่อน 3 ปี 2561</t>
  </si>
  <si>
    <t>ก่อน 2 ปี 2562</t>
  </si>
  <si>
    <t>ก่อน 1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</si>
</sst>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sz val="13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vertical="top"/>
    </xf>
    <xf numFmtId="0" fontId="7" fillId="0" borderId="0" xfId="0" applyFont="1" applyBorder="1"/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tabSelected="1" view="pageBreakPreview" zoomScale="115" zoomScaleNormal="100" zoomScaleSheetLayoutView="115" workbookViewId="0">
      <selection activeCell="E13" sqref="E13"/>
    </sheetView>
  </sheetViews>
  <sheetFormatPr defaultColWidth="9" defaultRowHeight="17.25" x14ac:dyDescent="0.4"/>
  <cols>
    <col min="1" max="1" width="8.42578125" style="5" customWidth="1"/>
    <col min="2" max="2" width="69.7109375" style="5" customWidth="1"/>
    <col min="3" max="3" width="13.42578125" style="5" customWidth="1"/>
    <col min="4" max="4" width="14.5703125" style="5" customWidth="1"/>
    <col min="5" max="5" width="15.5703125" style="5" customWidth="1"/>
    <col min="6" max="6" width="20.42578125" style="5" customWidth="1"/>
    <col min="7" max="16384" width="9" style="5"/>
  </cols>
  <sheetData>
    <row r="1" spans="1:6" s="43" customFormat="1" ht="20.25" x14ac:dyDescent="0.3">
      <c r="F1" s="76"/>
    </row>
    <row r="2" spans="1:6" s="43" customFormat="1" ht="18.75" x14ac:dyDescent="0.3">
      <c r="A2" s="80" t="s">
        <v>335</v>
      </c>
      <c r="B2" s="80"/>
      <c r="C2" s="80"/>
      <c r="D2" s="80"/>
      <c r="E2" s="80"/>
      <c r="F2" s="80"/>
    </row>
    <row r="3" spans="1:6" s="43" customFormat="1" ht="18.75" x14ac:dyDescent="0.3">
      <c r="A3" s="81" t="s">
        <v>336</v>
      </c>
      <c r="B3" s="81"/>
      <c r="C3" s="81"/>
      <c r="D3" s="81"/>
      <c r="E3" s="81"/>
      <c r="F3" s="81"/>
    </row>
    <row r="4" spans="1:6" s="43" customFormat="1" ht="37.5" x14ac:dyDescent="0.25">
      <c r="A4" s="44" t="s">
        <v>21</v>
      </c>
      <c r="B4" s="44" t="s">
        <v>22</v>
      </c>
      <c r="C4" s="44" t="s">
        <v>23</v>
      </c>
      <c r="D4" s="44" t="s">
        <v>24</v>
      </c>
      <c r="E4" s="44" t="s">
        <v>25</v>
      </c>
      <c r="F4" s="44" t="s">
        <v>26</v>
      </c>
    </row>
    <row r="5" spans="1:6" s="43" customFormat="1" ht="18.75" x14ac:dyDescent="0.25">
      <c r="A5" s="44"/>
      <c r="B5" s="45" t="s">
        <v>337</v>
      </c>
      <c r="C5" s="44"/>
      <c r="D5" s="44"/>
      <c r="E5" s="44"/>
      <c r="F5" s="44"/>
    </row>
    <row r="6" spans="1:6" s="43" customFormat="1" ht="18.75" x14ac:dyDescent="0.25">
      <c r="A6" s="46">
        <v>1</v>
      </c>
      <c r="B6" s="47" t="s">
        <v>0</v>
      </c>
      <c r="C6" s="46">
        <v>5</v>
      </c>
      <c r="D6" s="48">
        <v>3541</v>
      </c>
      <c r="E6" s="48">
        <f t="shared" ref="E6:E11" si="0">C6*D6</f>
        <v>17705</v>
      </c>
      <c r="F6" s="49">
        <f t="shared" ref="F6:F11" si="1">E6/82800</f>
        <v>0.21382850241545895</v>
      </c>
    </row>
    <row r="7" spans="1:6" s="43" customFormat="1" ht="18.75" x14ac:dyDescent="0.25">
      <c r="A7" s="46">
        <v>2</v>
      </c>
      <c r="B7" s="47" t="s">
        <v>1</v>
      </c>
      <c r="C7" s="46">
        <v>15</v>
      </c>
      <c r="D7" s="48">
        <v>1087</v>
      </c>
      <c r="E7" s="48">
        <f t="shared" si="0"/>
        <v>16305</v>
      </c>
      <c r="F7" s="49">
        <f t="shared" si="1"/>
        <v>0.19692028985507246</v>
      </c>
    </row>
    <row r="8" spans="1:6" s="43" customFormat="1" ht="18.75" x14ac:dyDescent="0.25">
      <c r="A8" s="46">
        <v>3</v>
      </c>
      <c r="B8" s="47" t="s">
        <v>2</v>
      </c>
      <c r="C8" s="46">
        <v>15</v>
      </c>
      <c r="D8" s="46">
        <v>120</v>
      </c>
      <c r="E8" s="48">
        <f t="shared" si="0"/>
        <v>1800</v>
      </c>
      <c r="F8" s="49">
        <f t="shared" si="1"/>
        <v>2.1739130434782608E-2</v>
      </c>
    </row>
    <row r="9" spans="1:6" s="43" customFormat="1" ht="18.75" x14ac:dyDescent="0.25">
      <c r="A9" s="46">
        <v>4</v>
      </c>
      <c r="B9" s="47" t="s">
        <v>3</v>
      </c>
      <c r="C9" s="46">
        <v>8</v>
      </c>
      <c r="D9" s="46">
        <v>40</v>
      </c>
      <c r="E9" s="48">
        <f t="shared" si="0"/>
        <v>320</v>
      </c>
      <c r="F9" s="49">
        <f t="shared" si="1"/>
        <v>3.8647342995169081E-3</v>
      </c>
    </row>
    <row r="10" spans="1:6" s="43" customFormat="1" ht="18.75" x14ac:dyDescent="0.25">
      <c r="A10" s="46">
        <v>5</v>
      </c>
      <c r="B10" s="47" t="s">
        <v>4</v>
      </c>
      <c r="C10" s="46">
        <v>120</v>
      </c>
      <c r="D10" s="46">
        <v>90</v>
      </c>
      <c r="E10" s="48">
        <f t="shared" si="0"/>
        <v>10800</v>
      </c>
      <c r="F10" s="49">
        <f t="shared" si="1"/>
        <v>0.13043478260869565</v>
      </c>
    </row>
    <row r="11" spans="1:6" s="43" customFormat="1" ht="18.75" x14ac:dyDescent="0.25">
      <c r="A11" s="46">
        <v>6</v>
      </c>
      <c r="B11" s="47" t="s">
        <v>5</v>
      </c>
      <c r="C11" s="48">
        <v>27600</v>
      </c>
      <c r="D11" s="46">
        <v>1</v>
      </c>
      <c r="E11" s="46">
        <f t="shared" si="0"/>
        <v>27600</v>
      </c>
      <c r="F11" s="49">
        <f t="shared" si="1"/>
        <v>0.33333333333333331</v>
      </c>
    </row>
    <row r="12" spans="1:6" s="43" customFormat="1" ht="18.75" x14ac:dyDescent="0.25">
      <c r="A12" s="46">
        <v>7</v>
      </c>
      <c r="B12" s="47" t="s">
        <v>6</v>
      </c>
      <c r="C12" s="46">
        <v>30</v>
      </c>
      <c r="D12" s="46">
        <v>150</v>
      </c>
      <c r="E12" s="46">
        <f t="shared" ref="E12:E22" si="2">C12*D12</f>
        <v>4500</v>
      </c>
      <c r="F12" s="49">
        <f t="shared" ref="F12:F22" si="3">E12/82800</f>
        <v>5.434782608695652E-2</v>
      </c>
    </row>
    <row r="13" spans="1:6" s="43" customFormat="1" ht="18.75" x14ac:dyDescent="0.25">
      <c r="A13" s="46">
        <v>8</v>
      </c>
      <c r="B13" s="47" t="s">
        <v>7</v>
      </c>
      <c r="C13" s="46">
        <v>180</v>
      </c>
      <c r="D13" s="46">
        <v>40</v>
      </c>
      <c r="E13" s="46">
        <f t="shared" si="2"/>
        <v>7200</v>
      </c>
      <c r="F13" s="49">
        <f t="shared" si="3"/>
        <v>8.6956521739130432E-2</v>
      </c>
    </row>
    <row r="14" spans="1:6" s="43" customFormat="1" ht="18.75" x14ac:dyDescent="0.25">
      <c r="A14" s="46">
        <v>9</v>
      </c>
      <c r="B14" s="47" t="s">
        <v>8</v>
      </c>
      <c r="C14" s="46">
        <v>60</v>
      </c>
      <c r="D14" s="48">
        <v>740</v>
      </c>
      <c r="E14" s="46">
        <f t="shared" si="2"/>
        <v>44400</v>
      </c>
      <c r="F14" s="49">
        <f t="shared" si="3"/>
        <v>0.53623188405797106</v>
      </c>
    </row>
    <row r="15" spans="1:6" s="43" customFormat="1" ht="18.75" x14ac:dyDescent="0.25">
      <c r="A15" s="46">
        <v>10</v>
      </c>
      <c r="B15" s="47" t="s">
        <v>9</v>
      </c>
      <c r="C15" s="46">
        <v>60</v>
      </c>
      <c r="D15" s="46">
        <v>250</v>
      </c>
      <c r="E15" s="46">
        <f t="shared" si="2"/>
        <v>15000</v>
      </c>
      <c r="F15" s="49">
        <f t="shared" si="3"/>
        <v>0.18115942028985507</v>
      </c>
    </row>
    <row r="16" spans="1:6" s="43" customFormat="1" ht="18.75" x14ac:dyDescent="0.25">
      <c r="A16" s="46">
        <v>11</v>
      </c>
      <c r="B16" s="47" t="s">
        <v>10</v>
      </c>
      <c r="C16" s="46">
        <v>30</v>
      </c>
      <c r="D16" s="48">
        <v>980</v>
      </c>
      <c r="E16" s="46">
        <f t="shared" si="2"/>
        <v>29400</v>
      </c>
      <c r="F16" s="49">
        <f t="shared" si="3"/>
        <v>0.35507246376811596</v>
      </c>
    </row>
    <row r="17" spans="1:6" s="43" customFormat="1" ht="18.75" x14ac:dyDescent="0.25">
      <c r="A17" s="46">
        <v>12</v>
      </c>
      <c r="B17" s="47" t="s">
        <v>11</v>
      </c>
      <c r="C17" s="46">
        <v>480</v>
      </c>
      <c r="D17" s="46">
        <v>12</v>
      </c>
      <c r="E17" s="46">
        <f t="shared" si="2"/>
        <v>5760</v>
      </c>
      <c r="F17" s="49">
        <f t="shared" si="3"/>
        <v>6.9565217391304349E-2</v>
      </c>
    </row>
    <row r="18" spans="1:6" s="43" customFormat="1" ht="18.75" x14ac:dyDescent="0.25">
      <c r="A18" s="46">
        <v>13</v>
      </c>
      <c r="B18" s="47" t="s">
        <v>12</v>
      </c>
      <c r="C18" s="46">
        <v>15</v>
      </c>
      <c r="D18" s="46">
        <v>12</v>
      </c>
      <c r="E18" s="46">
        <f t="shared" si="2"/>
        <v>180</v>
      </c>
      <c r="F18" s="49">
        <f t="shared" si="3"/>
        <v>2.1739130434782609E-3</v>
      </c>
    </row>
    <row r="19" spans="1:6" s="43" customFormat="1" ht="18.75" x14ac:dyDescent="0.25">
      <c r="A19" s="46">
        <v>14</v>
      </c>
      <c r="B19" s="47" t="s">
        <v>13</v>
      </c>
      <c r="C19" s="46">
        <v>65</v>
      </c>
      <c r="D19" s="46">
        <v>1</v>
      </c>
      <c r="E19" s="46">
        <f t="shared" si="2"/>
        <v>65</v>
      </c>
      <c r="F19" s="49">
        <f t="shared" si="3"/>
        <v>7.8502415458937195E-4</v>
      </c>
    </row>
    <row r="20" spans="1:6" s="43" customFormat="1" ht="18.75" x14ac:dyDescent="0.25">
      <c r="A20" s="46">
        <v>15</v>
      </c>
      <c r="B20" s="47" t="s">
        <v>14</v>
      </c>
      <c r="C20" s="46">
        <v>600</v>
      </c>
      <c r="D20" s="46">
        <v>44</v>
      </c>
      <c r="E20" s="46">
        <f t="shared" si="2"/>
        <v>26400</v>
      </c>
      <c r="F20" s="49">
        <f t="shared" si="3"/>
        <v>0.3188405797101449</v>
      </c>
    </row>
    <row r="21" spans="1:6" s="43" customFormat="1" ht="18.75" x14ac:dyDescent="0.25">
      <c r="A21" s="46">
        <v>16</v>
      </c>
      <c r="B21" s="47" t="s">
        <v>15</v>
      </c>
      <c r="C21" s="46">
        <v>360</v>
      </c>
      <c r="D21" s="46">
        <v>15</v>
      </c>
      <c r="E21" s="46">
        <f t="shared" si="2"/>
        <v>5400</v>
      </c>
      <c r="F21" s="49">
        <f t="shared" si="3"/>
        <v>6.5217391304347824E-2</v>
      </c>
    </row>
    <row r="22" spans="1:6" s="43" customFormat="1" ht="18.75" x14ac:dyDescent="0.25">
      <c r="A22" s="46">
        <v>17</v>
      </c>
      <c r="B22" s="47" t="s">
        <v>16</v>
      </c>
      <c r="C22" s="48">
        <v>1920</v>
      </c>
      <c r="D22" s="46">
        <v>2</v>
      </c>
      <c r="E22" s="46">
        <f t="shared" si="2"/>
        <v>3840</v>
      </c>
      <c r="F22" s="49">
        <f t="shared" si="3"/>
        <v>4.6376811594202899E-2</v>
      </c>
    </row>
    <row r="23" spans="1:6" s="43" customFormat="1" ht="18.75" x14ac:dyDescent="0.25">
      <c r="A23" s="46"/>
      <c r="B23" s="44" t="s">
        <v>87</v>
      </c>
      <c r="C23" s="44"/>
      <c r="D23" s="44"/>
      <c r="E23" s="50"/>
      <c r="F23" s="51">
        <f>SUM(F6:F22)</f>
        <v>2.6168478260869565</v>
      </c>
    </row>
    <row r="24" spans="1:6" s="43" customFormat="1" ht="18.75" x14ac:dyDescent="0.25">
      <c r="A24" s="52"/>
      <c r="B24" s="57"/>
      <c r="C24" s="57"/>
      <c r="D24" s="57"/>
      <c r="E24" s="58"/>
      <c r="F24" s="59"/>
    </row>
    <row r="25" spans="1:6" s="43" customFormat="1" ht="20.25" x14ac:dyDescent="0.25">
      <c r="A25" s="52"/>
      <c r="B25" s="52"/>
      <c r="C25" s="52"/>
      <c r="D25" s="52"/>
      <c r="E25" s="53"/>
      <c r="F25" s="77">
        <v>24</v>
      </c>
    </row>
    <row r="26" spans="1:6" s="43" customFormat="1" ht="37.5" x14ac:dyDescent="0.25">
      <c r="A26" s="44" t="s">
        <v>21</v>
      </c>
      <c r="B26" s="44" t="s">
        <v>22</v>
      </c>
      <c r="C26" s="44" t="s">
        <v>23</v>
      </c>
      <c r="D26" s="44" t="s">
        <v>24</v>
      </c>
      <c r="E26" s="44" t="s">
        <v>25</v>
      </c>
      <c r="F26" s="44" t="s">
        <v>26</v>
      </c>
    </row>
    <row r="27" spans="1:6" s="43" customFormat="1" ht="18.75" x14ac:dyDescent="0.25">
      <c r="A27" s="46">
        <v>18</v>
      </c>
      <c r="B27" s="47" t="s">
        <v>17</v>
      </c>
      <c r="C27" s="46">
        <v>180</v>
      </c>
      <c r="D27" s="46">
        <v>64</v>
      </c>
      <c r="E27" s="48">
        <f>C27*D27</f>
        <v>11520</v>
      </c>
      <c r="F27" s="49">
        <f>E27/82800</f>
        <v>0.1391304347826087</v>
      </c>
    </row>
    <row r="28" spans="1:6" s="43" customFormat="1" ht="18.75" x14ac:dyDescent="0.25">
      <c r="A28" s="46">
        <v>19</v>
      </c>
      <c r="B28" s="47" t="s">
        <v>18</v>
      </c>
      <c r="C28" s="46">
        <v>180</v>
      </c>
      <c r="D28" s="46">
        <v>64</v>
      </c>
      <c r="E28" s="48">
        <f t="shared" ref="E28:E46" si="4">C28*D28</f>
        <v>11520</v>
      </c>
      <c r="F28" s="49">
        <f t="shared" ref="F28:F46" si="5">E28/82800</f>
        <v>0.1391304347826087</v>
      </c>
    </row>
    <row r="29" spans="1:6" s="43" customFormat="1" ht="18.75" x14ac:dyDescent="0.25">
      <c r="A29" s="46">
        <v>20</v>
      </c>
      <c r="B29" s="47" t="s">
        <v>19</v>
      </c>
      <c r="C29" s="46">
        <v>180</v>
      </c>
      <c r="D29" s="46">
        <v>2</v>
      </c>
      <c r="E29" s="48">
        <f t="shared" si="4"/>
        <v>360</v>
      </c>
      <c r="F29" s="49">
        <f t="shared" si="5"/>
        <v>4.3478260869565218E-3</v>
      </c>
    </row>
    <row r="30" spans="1:6" s="43" customFormat="1" ht="18.75" x14ac:dyDescent="0.25">
      <c r="A30" s="46">
        <v>21</v>
      </c>
      <c r="B30" s="47" t="s">
        <v>20</v>
      </c>
      <c r="C30" s="46">
        <v>720</v>
      </c>
      <c r="D30" s="46">
        <v>3</v>
      </c>
      <c r="E30" s="48">
        <f t="shared" si="4"/>
        <v>2160</v>
      </c>
      <c r="F30" s="49">
        <f t="shared" si="5"/>
        <v>2.6086956521739129E-2</v>
      </c>
    </row>
    <row r="31" spans="1:6" s="43" customFormat="1" ht="15.75" customHeight="1" x14ac:dyDescent="0.25">
      <c r="A31" s="46">
        <v>22</v>
      </c>
      <c r="B31" s="47" t="s">
        <v>338</v>
      </c>
      <c r="C31" s="46">
        <v>360</v>
      </c>
      <c r="D31" s="46">
        <v>10</v>
      </c>
      <c r="E31" s="48">
        <f t="shared" si="4"/>
        <v>3600</v>
      </c>
      <c r="F31" s="49">
        <f t="shared" si="5"/>
        <v>4.3478260869565216E-2</v>
      </c>
    </row>
    <row r="32" spans="1:6" s="43" customFormat="1" ht="22.5" customHeight="1" x14ac:dyDescent="0.25">
      <c r="A32" s="46">
        <v>23</v>
      </c>
      <c r="B32" s="47" t="s">
        <v>27</v>
      </c>
      <c r="C32" s="46">
        <v>360</v>
      </c>
      <c r="D32" s="46">
        <v>2</v>
      </c>
      <c r="E32" s="48">
        <f t="shared" si="4"/>
        <v>720</v>
      </c>
      <c r="F32" s="49">
        <f t="shared" si="5"/>
        <v>8.6956521739130436E-3</v>
      </c>
    </row>
    <row r="33" spans="1:6" s="43" customFormat="1" ht="18.75" x14ac:dyDescent="0.25">
      <c r="A33" s="46">
        <v>24</v>
      </c>
      <c r="B33" s="47" t="s">
        <v>28</v>
      </c>
      <c r="C33" s="46">
        <v>60</v>
      </c>
      <c r="D33" s="46">
        <v>54</v>
      </c>
      <c r="E33" s="48">
        <f t="shared" si="4"/>
        <v>3240</v>
      </c>
      <c r="F33" s="49">
        <f t="shared" si="5"/>
        <v>3.9130434782608699E-2</v>
      </c>
    </row>
    <row r="34" spans="1:6" s="43" customFormat="1" ht="18.75" x14ac:dyDescent="0.25">
      <c r="A34" s="46">
        <v>25</v>
      </c>
      <c r="B34" s="47" t="s">
        <v>29</v>
      </c>
      <c r="C34" s="46">
        <v>5</v>
      </c>
      <c r="D34" s="46">
        <v>80</v>
      </c>
      <c r="E34" s="48">
        <f t="shared" si="4"/>
        <v>400</v>
      </c>
      <c r="F34" s="49">
        <f t="shared" si="5"/>
        <v>4.830917874396135E-3</v>
      </c>
    </row>
    <row r="35" spans="1:6" s="43" customFormat="1" ht="18.75" x14ac:dyDescent="0.25">
      <c r="A35" s="46">
        <v>26</v>
      </c>
      <c r="B35" s="47" t="s">
        <v>30</v>
      </c>
      <c r="C35" s="46">
        <v>30</v>
      </c>
      <c r="D35" s="46">
        <v>80</v>
      </c>
      <c r="E35" s="48">
        <f t="shared" si="4"/>
        <v>2400</v>
      </c>
      <c r="F35" s="49">
        <f t="shared" si="5"/>
        <v>2.8985507246376812E-2</v>
      </c>
    </row>
    <row r="36" spans="1:6" s="43" customFormat="1" ht="18.75" x14ac:dyDescent="0.25">
      <c r="A36" s="46">
        <v>27</v>
      </c>
      <c r="B36" s="47" t="s">
        <v>31</v>
      </c>
      <c r="C36" s="46">
        <v>180</v>
      </c>
      <c r="D36" s="46">
        <v>50</v>
      </c>
      <c r="E36" s="48">
        <f t="shared" si="4"/>
        <v>9000</v>
      </c>
      <c r="F36" s="49">
        <f t="shared" si="5"/>
        <v>0.10869565217391304</v>
      </c>
    </row>
    <row r="37" spans="1:6" s="43" customFormat="1" ht="18.75" x14ac:dyDescent="0.25">
      <c r="A37" s="46">
        <v>28</v>
      </c>
      <c r="B37" s="47" t="s">
        <v>32</v>
      </c>
      <c r="C37" s="46">
        <v>360</v>
      </c>
      <c r="D37" s="46">
        <v>14</v>
      </c>
      <c r="E37" s="48">
        <f t="shared" si="4"/>
        <v>5040</v>
      </c>
      <c r="F37" s="49">
        <f t="shared" si="5"/>
        <v>6.0869565217391307E-2</v>
      </c>
    </row>
    <row r="38" spans="1:6" s="43" customFormat="1" ht="18.75" x14ac:dyDescent="0.25">
      <c r="A38" s="46">
        <v>29</v>
      </c>
      <c r="B38" s="47" t="s">
        <v>33</v>
      </c>
      <c r="C38" s="46">
        <v>2400</v>
      </c>
      <c r="D38" s="46">
        <v>18</v>
      </c>
      <c r="E38" s="48">
        <f t="shared" si="4"/>
        <v>43200</v>
      </c>
      <c r="F38" s="49">
        <f t="shared" si="5"/>
        <v>0.52173913043478259</v>
      </c>
    </row>
    <row r="39" spans="1:6" s="43" customFormat="1" ht="18.75" x14ac:dyDescent="0.25">
      <c r="A39" s="46">
        <v>30</v>
      </c>
      <c r="B39" s="47" t="s">
        <v>34</v>
      </c>
      <c r="C39" s="46">
        <v>2400</v>
      </c>
      <c r="D39" s="46">
        <v>12</v>
      </c>
      <c r="E39" s="48">
        <f t="shared" si="4"/>
        <v>28800</v>
      </c>
      <c r="F39" s="49">
        <f t="shared" si="5"/>
        <v>0.34782608695652173</v>
      </c>
    </row>
    <row r="40" spans="1:6" s="43" customFormat="1" ht="20.25" customHeight="1" x14ac:dyDescent="0.25">
      <c r="A40" s="46">
        <v>31</v>
      </c>
      <c r="B40" s="47" t="s">
        <v>35</v>
      </c>
      <c r="C40" s="46">
        <v>60</v>
      </c>
      <c r="D40" s="46">
        <v>8</v>
      </c>
      <c r="E40" s="48">
        <f t="shared" si="4"/>
        <v>480</v>
      </c>
      <c r="F40" s="49">
        <f t="shared" si="5"/>
        <v>5.7971014492753624E-3</v>
      </c>
    </row>
    <row r="41" spans="1:6" s="43" customFormat="1" ht="18.75" x14ac:dyDescent="0.25">
      <c r="A41" s="46">
        <v>32</v>
      </c>
      <c r="B41" s="47" t="s">
        <v>36</v>
      </c>
      <c r="C41" s="46">
        <v>180</v>
      </c>
      <c r="D41" s="46">
        <v>50</v>
      </c>
      <c r="E41" s="48">
        <f t="shared" si="4"/>
        <v>9000</v>
      </c>
      <c r="F41" s="49">
        <f t="shared" si="5"/>
        <v>0.10869565217391304</v>
      </c>
    </row>
    <row r="42" spans="1:6" s="43" customFormat="1" ht="18.75" x14ac:dyDescent="0.25">
      <c r="A42" s="46">
        <v>33</v>
      </c>
      <c r="B42" s="47" t="s">
        <v>315</v>
      </c>
      <c r="C42" s="46">
        <v>120</v>
      </c>
      <c r="D42" s="46">
        <v>300</v>
      </c>
      <c r="E42" s="48">
        <f t="shared" si="4"/>
        <v>36000</v>
      </c>
      <c r="F42" s="49">
        <f t="shared" si="5"/>
        <v>0.43478260869565216</v>
      </c>
    </row>
    <row r="43" spans="1:6" s="43" customFormat="1" ht="18.75" x14ac:dyDescent="0.25">
      <c r="A43" s="46">
        <v>34</v>
      </c>
      <c r="B43" s="47" t="s">
        <v>314</v>
      </c>
      <c r="C43" s="46">
        <v>120</v>
      </c>
      <c r="D43" s="46">
        <v>4</v>
      </c>
      <c r="E43" s="48">
        <f t="shared" si="4"/>
        <v>480</v>
      </c>
      <c r="F43" s="49">
        <f t="shared" si="5"/>
        <v>5.7971014492753624E-3</v>
      </c>
    </row>
    <row r="44" spans="1:6" s="43" customFormat="1" ht="18.75" x14ac:dyDescent="0.25">
      <c r="A44" s="46">
        <v>35</v>
      </c>
      <c r="B44" s="47" t="s">
        <v>37</v>
      </c>
      <c r="C44" s="46">
        <v>2400</v>
      </c>
      <c r="D44" s="46">
        <v>18</v>
      </c>
      <c r="E44" s="48">
        <f t="shared" si="4"/>
        <v>43200</v>
      </c>
      <c r="F44" s="49">
        <f t="shared" si="5"/>
        <v>0.52173913043478259</v>
      </c>
    </row>
    <row r="45" spans="1:6" s="43" customFormat="1" ht="18.75" x14ac:dyDescent="0.25">
      <c r="A45" s="46">
        <v>36</v>
      </c>
      <c r="B45" s="47" t="s">
        <v>38</v>
      </c>
      <c r="C45" s="46">
        <v>300</v>
      </c>
      <c r="D45" s="46">
        <v>2</v>
      </c>
      <c r="E45" s="48">
        <f t="shared" si="4"/>
        <v>600</v>
      </c>
      <c r="F45" s="49">
        <f t="shared" si="5"/>
        <v>7.246376811594203E-3</v>
      </c>
    </row>
    <row r="46" spans="1:6" s="43" customFormat="1" ht="18.75" x14ac:dyDescent="0.25">
      <c r="A46" s="46">
        <v>37</v>
      </c>
      <c r="B46" s="47" t="s">
        <v>39</v>
      </c>
      <c r="C46" s="46">
        <v>30</v>
      </c>
      <c r="D46" s="46">
        <v>10</v>
      </c>
      <c r="E46" s="48">
        <f t="shared" si="4"/>
        <v>300</v>
      </c>
      <c r="F46" s="49">
        <f t="shared" si="5"/>
        <v>3.6231884057971015E-3</v>
      </c>
    </row>
    <row r="47" spans="1:6" s="43" customFormat="1" ht="18.75" x14ac:dyDescent="0.25">
      <c r="A47" s="46"/>
      <c r="B47" s="44" t="s">
        <v>87</v>
      </c>
      <c r="C47" s="44"/>
      <c r="D47" s="44"/>
      <c r="E47" s="50"/>
      <c r="F47" s="51">
        <f>SUM(F27:F46)</f>
        <v>2.5606280193236715</v>
      </c>
    </row>
    <row r="48" spans="1:6" s="43" customFormat="1" ht="18.75" x14ac:dyDescent="0.25">
      <c r="A48" s="52"/>
      <c r="B48" s="57"/>
      <c r="C48" s="57"/>
      <c r="D48" s="57"/>
      <c r="E48" s="58"/>
      <c r="F48" s="59"/>
    </row>
    <row r="49" spans="1:6" s="43" customFormat="1" ht="18.75" x14ac:dyDescent="0.25">
      <c r="A49" s="52"/>
      <c r="B49" s="57"/>
      <c r="C49" s="57"/>
      <c r="D49" s="57"/>
      <c r="E49" s="58"/>
      <c r="F49" s="59"/>
    </row>
    <row r="50" spans="1:6" s="43" customFormat="1" ht="20.25" x14ac:dyDescent="0.25">
      <c r="A50" s="52"/>
      <c r="B50" s="52"/>
      <c r="C50" s="52"/>
      <c r="D50" s="52"/>
      <c r="E50" s="53"/>
      <c r="F50" s="77">
        <v>25</v>
      </c>
    </row>
    <row r="51" spans="1:6" s="43" customFormat="1" ht="37.5" x14ac:dyDescent="0.25">
      <c r="A51" s="44" t="s">
        <v>21</v>
      </c>
      <c r="B51" s="44" t="s">
        <v>22</v>
      </c>
      <c r="C51" s="44" t="s">
        <v>23</v>
      </c>
      <c r="D51" s="44" t="s">
        <v>24</v>
      </c>
      <c r="E51" s="44" t="s">
        <v>25</v>
      </c>
      <c r="F51" s="44" t="s">
        <v>26</v>
      </c>
    </row>
    <row r="52" spans="1:6" s="43" customFormat="1" ht="18.75" x14ac:dyDescent="0.25">
      <c r="A52" s="46">
        <v>38</v>
      </c>
      <c r="B52" s="47" t="s">
        <v>40</v>
      </c>
      <c r="C52" s="46">
        <v>480</v>
      </c>
      <c r="D52" s="46">
        <v>12</v>
      </c>
      <c r="E52" s="48">
        <f>C52*D52</f>
        <v>5760</v>
      </c>
      <c r="F52" s="49">
        <f>E52/82800</f>
        <v>6.9565217391304349E-2</v>
      </c>
    </row>
    <row r="53" spans="1:6" s="43" customFormat="1" ht="18.75" x14ac:dyDescent="0.25">
      <c r="A53" s="46">
        <v>39</v>
      </c>
      <c r="B53" s="47" t="s">
        <v>41</v>
      </c>
      <c r="C53" s="48">
        <v>2400</v>
      </c>
      <c r="D53" s="46">
        <v>1</v>
      </c>
      <c r="E53" s="48">
        <f t="shared" ref="E53:E68" si="6">C53*D53</f>
        <v>2400</v>
      </c>
      <c r="F53" s="49">
        <f t="shared" ref="F53:F68" si="7">E53/82800</f>
        <v>2.8985507246376812E-2</v>
      </c>
    </row>
    <row r="54" spans="1:6" s="43" customFormat="1" ht="18.75" x14ac:dyDescent="0.25">
      <c r="A54" s="46">
        <v>40</v>
      </c>
      <c r="B54" s="47" t="s">
        <v>317</v>
      </c>
      <c r="C54" s="46">
        <v>120</v>
      </c>
      <c r="D54" s="46">
        <v>12</v>
      </c>
      <c r="E54" s="48">
        <f t="shared" si="6"/>
        <v>1440</v>
      </c>
      <c r="F54" s="49">
        <f t="shared" si="7"/>
        <v>1.7391304347826087E-2</v>
      </c>
    </row>
    <row r="55" spans="1:6" s="43" customFormat="1" ht="18.75" x14ac:dyDescent="0.25">
      <c r="A55" s="46">
        <v>41</v>
      </c>
      <c r="B55" s="47" t="s">
        <v>316</v>
      </c>
      <c r="C55" s="54">
        <f>360*8</f>
        <v>2880</v>
      </c>
      <c r="D55" s="46">
        <v>1</v>
      </c>
      <c r="E55" s="48">
        <f t="shared" si="6"/>
        <v>2880</v>
      </c>
      <c r="F55" s="49">
        <f t="shared" si="7"/>
        <v>3.4782608695652174E-2</v>
      </c>
    </row>
    <row r="56" spans="1:6" s="43" customFormat="1" ht="18.75" x14ac:dyDescent="0.25">
      <c r="A56" s="46">
        <v>42</v>
      </c>
      <c r="B56" s="47" t="s">
        <v>42</v>
      </c>
      <c r="C56" s="46">
        <v>60</v>
      </c>
      <c r="D56" s="46">
        <v>4</v>
      </c>
      <c r="E56" s="48">
        <f t="shared" si="6"/>
        <v>240</v>
      </c>
      <c r="F56" s="49">
        <f t="shared" si="7"/>
        <v>2.8985507246376812E-3</v>
      </c>
    </row>
    <row r="57" spans="1:6" s="43" customFormat="1" ht="56.25" x14ac:dyDescent="0.25">
      <c r="A57" s="55">
        <v>43</v>
      </c>
      <c r="B57" s="56" t="s">
        <v>43</v>
      </c>
      <c r="C57" s="46">
        <v>60</v>
      </c>
      <c r="D57" s="46">
        <v>4</v>
      </c>
      <c r="E57" s="48">
        <f t="shared" si="6"/>
        <v>240</v>
      </c>
      <c r="F57" s="49">
        <f t="shared" si="7"/>
        <v>2.8985507246376812E-3</v>
      </c>
    </row>
    <row r="58" spans="1:6" s="43" customFormat="1" ht="37.5" x14ac:dyDescent="0.25">
      <c r="A58" s="55">
        <v>44</v>
      </c>
      <c r="B58" s="56" t="s">
        <v>44</v>
      </c>
      <c r="C58" s="55">
        <v>30</v>
      </c>
      <c r="D58" s="55">
        <v>29</v>
      </c>
      <c r="E58" s="48">
        <f t="shared" si="6"/>
        <v>870</v>
      </c>
      <c r="F58" s="49">
        <f t="shared" si="7"/>
        <v>1.0507246376811594E-2</v>
      </c>
    </row>
    <row r="59" spans="1:6" s="43" customFormat="1" ht="18.75" x14ac:dyDescent="0.25">
      <c r="A59" s="46">
        <v>45</v>
      </c>
      <c r="B59" s="47" t="s">
        <v>45</v>
      </c>
      <c r="C59" s="46">
        <v>60</v>
      </c>
      <c r="D59" s="46">
        <v>39</v>
      </c>
      <c r="E59" s="48">
        <f t="shared" si="6"/>
        <v>2340</v>
      </c>
      <c r="F59" s="49">
        <f t="shared" si="7"/>
        <v>2.8260869565217391E-2</v>
      </c>
    </row>
    <row r="60" spans="1:6" s="43" customFormat="1" ht="18.75" x14ac:dyDescent="0.25">
      <c r="A60" s="46">
        <v>46</v>
      </c>
      <c r="B60" s="47" t="s">
        <v>33</v>
      </c>
      <c r="C60" s="46">
        <v>30</v>
      </c>
      <c r="D60" s="46">
        <v>40</v>
      </c>
      <c r="E60" s="48">
        <f t="shared" si="6"/>
        <v>1200</v>
      </c>
      <c r="F60" s="49">
        <f t="shared" si="7"/>
        <v>1.4492753623188406E-2</v>
      </c>
    </row>
    <row r="61" spans="1:6" s="43" customFormat="1" ht="18.75" x14ac:dyDescent="0.25">
      <c r="A61" s="46">
        <v>47</v>
      </c>
      <c r="B61" s="47" t="s">
        <v>46</v>
      </c>
      <c r="C61" s="46">
        <v>30</v>
      </c>
      <c r="D61" s="46">
        <v>40</v>
      </c>
      <c r="E61" s="48">
        <f t="shared" si="6"/>
        <v>1200</v>
      </c>
      <c r="F61" s="49">
        <f t="shared" si="7"/>
        <v>1.4492753623188406E-2</v>
      </c>
    </row>
    <row r="62" spans="1:6" s="43" customFormat="1" ht="18.75" x14ac:dyDescent="0.25">
      <c r="A62" s="46">
        <v>48</v>
      </c>
      <c r="B62" s="47" t="s">
        <v>47</v>
      </c>
      <c r="C62" s="46">
        <v>360</v>
      </c>
      <c r="D62" s="46">
        <v>50</v>
      </c>
      <c r="E62" s="48">
        <f t="shared" si="6"/>
        <v>18000</v>
      </c>
      <c r="F62" s="49">
        <f t="shared" si="7"/>
        <v>0.21739130434782608</v>
      </c>
    </row>
    <row r="63" spans="1:6" s="43" customFormat="1" ht="18.75" x14ac:dyDescent="0.25">
      <c r="A63" s="46">
        <v>49</v>
      </c>
      <c r="B63" s="47" t="s">
        <v>48</v>
      </c>
      <c r="C63" s="46">
        <v>720</v>
      </c>
      <c r="D63" s="46">
        <v>1</v>
      </c>
      <c r="E63" s="48">
        <f t="shared" si="6"/>
        <v>720</v>
      </c>
      <c r="F63" s="49">
        <f t="shared" si="7"/>
        <v>8.6956521739130436E-3</v>
      </c>
    </row>
    <row r="64" spans="1:6" s="43" customFormat="1" ht="18.75" x14ac:dyDescent="0.25">
      <c r="A64" s="46">
        <v>50</v>
      </c>
      <c r="B64" s="47" t="s">
        <v>49</v>
      </c>
      <c r="C64" s="46">
        <v>360</v>
      </c>
      <c r="D64" s="46">
        <v>50</v>
      </c>
      <c r="E64" s="48">
        <f t="shared" si="6"/>
        <v>18000</v>
      </c>
      <c r="F64" s="49">
        <f t="shared" si="7"/>
        <v>0.21739130434782608</v>
      </c>
    </row>
    <row r="65" spans="1:6" s="43" customFormat="1" ht="18.75" x14ac:dyDescent="0.25">
      <c r="A65" s="46">
        <v>51</v>
      </c>
      <c r="B65" s="47" t="s">
        <v>50</v>
      </c>
      <c r="C65" s="46">
        <v>180</v>
      </c>
      <c r="D65" s="46">
        <v>30</v>
      </c>
      <c r="E65" s="48">
        <f t="shared" si="6"/>
        <v>5400</v>
      </c>
      <c r="F65" s="49">
        <f t="shared" si="7"/>
        <v>6.5217391304347824E-2</v>
      </c>
    </row>
    <row r="66" spans="1:6" s="43" customFormat="1" ht="18.75" x14ac:dyDescent="0.25">
      <c r="A66" s="46">
        <v>52</v>
      </c>
      <c r="B66" s="47" t="s">
        <v>51</v>
      </c>
      <c r="C66" s="46">
        <v>60</v>
      </c>
      <c r="D66" s="46">
        <v>6</v>
      </c>
      <c r="E66" s="48">
        <f t="shared" si="6"/>
        <v>360</v>
      </c>
      <c r="F66" s="49">
        <f t="shared" si="7"/>
        <v>4.3478260869565218E-3</v>
      </c>
    </row>
    <row r="67" spans="1:6" s="43" customFormat="1" ht="18.75" x14ac:dyDescent="0.25">
      <c r="A67" s="46">
        <v>53</v>
      </c>
      <c r="B67" s="56" t="s">
        <v>318</v>
      </c>
      <c r="C67" s="48">
        <v>28800</v>
      </c>
      <c r="D67" s="46">
        <v>1</v>
      </c>
      <c r="E67" s="48">
        <f t="shared" si="6"/>
        <v>28800</v>
      </c>
      <c r="F67" s="49">
        <f t="shared" si="7"/>
        <v>0.34782608695652173</v>
      </c>
    </row>
    <row r="68" spans="1:6" s="43" customFormat="1" ht="18.75" x14ac:dyDescent="0.25">
      <c r="A68" s="46">
        <v>54</v>
      </c>
      <c r="B68" s="47" t="s">
        <v>319</v>
      </c>
      <c r="C68" s="48">
        <v>28800</v>
      </c>
      <c r="D68" s="46">
        <v>1</v>
      </c>
      <c r="E68" s="48">
        <f t="shared" si="6"/>
        <v>28800</v>
      </c>
      <c r="F68" s="49">
        <f t="shared" si="7"/>
        <v>0.34782608695652173</v>
      </c>
    </row>
    <row r="69" spans="1:6" s="43" customFormat="1" ht="18.75" x14ac:dyDescent="0.25">
      <c r="A69" s="46"/>
      <c r="B69" s="44" t="s">
        <v>87</v>
      </c>
      <c r="C69" s="50"/>
      <c r="D69" s="44"/>
      <c r="E69" s="50"/>
      <c r="F69" s="51">
        <f>SUM(F52:F68)</f>
        <v>1.4329710144927537</v>
      </c>
    </row>
    <row r="70" spans="1:6" s="43" customFormat="1" ht="18.75" x14ac:dyDescent="0.25">
      <c r="A70" s="52"/>
      <c r="B70" s="57"/>
      <c r="C70" s="58"/>
      <c r="D70" s="57"/>
      <c r="E70" s="58"/>
      <c r="F70" s="59"/>
    </row>
    <row r="71" spans="1:6" s="43" customFormat="1" ht="18.75" x14ac:dyDescent="0.25">
      <c r="A71" s="52"/>
      <c r="B71" s="57"/>
      <c r="C71" s="58"/>
      <c r="D71" s="57"/>
      <c r="E71" s="58"/>
      <c r="F71" s="59"/>
    </row>
    <row r="72" spans="1:6" s="43" customFormat="1" ht="20.25" x14ac:dyDescent="0.25">
      <c r="A72" s="52"/>
      <c r="B72" s="52"/>
      <c r="C72" s="53"/>
      <c r="D72" s="52"/>
      <c r="E72" s="53"/>
      <c r="F72" s="77">
        <v>26</v>
      </c>
    </row>
    <row r="73" spans="1:6" s="43" customFormat="1" ht="37.5" x14ac:dyDescent="0.25">
      <c r="A73" s="44" t="s">
        <v>21</v>
      </c>
      <c r="B73" s="44" t="s">
        <v>22</v>
      </c>
      <c r="C73" s="44" t="s">
        <v>23</v>
      </c>
      <c r="D73" s="44" t="s">
        <v>24</v>
      </c>
      <c r="E73" s="44" t="s">
        <v>25</v>
      </c>
      <c r="F73" s="44" t="s">
        <v>26</v>
      </c>
    </row>
    <row r="74" spans="1:6" s="43" customFormat="1" ht="18.75" x14ac:dyDescent="0.25">
      <c r="A74" s="46">
        <v>55</v>
      </c>
      <c r="B74" s="47" t="s">
        <v>320</v>
      </c>
      <c r="C74" s="46">
        <v>21600</v>
      </c>
      <c r="D74" s="46">
        <v>1</v>
      </c>
      <c r="E74" s="48">
        <f>C74*D74</f>
        <v>21600</v>
      </c>
      <c r="F74" s="49">
        <f>E74/82800</f>
        <v>0.2608695652173913</v>
      </c>
    </row>
    <row r="75" spans="1:6" s="43" customFormat="1" ht="18.75" x14ac:dyDescent="0.25">
      <c r="A75" s="46">
        <v>56</v>
      </c>
      <c r="B75" s="47" t="s">
        <v>321</v>
      </c>
      <c r="C75" s="46">
        <v>6840</v>
      </c>
      <c r="D75" s="46">
        <v>8</v>
      </c>
      <c r="E75" s="46">
        <f>C75*D75</f>
        <v>54720</v>
      </c>
      <c r="F75" s="49">
        <f>E75/82800</f>
        <v>0.66086956521739126</v>
      </c>
    </row>
    <row r="76" spans="1:6" s="43" customFormat="1" ht="18.75" x14ac:dyDescent="0.25">
      <c r="A76" s="46">
        <v>57</v>
      </c>
      <c r="B76" s="47" t="s">
        <v>322</v>
      </c>
      <c r="C76" s="46">
        <v>7200</v>
      </c>
      <c r="D76" s="46">
        <v>15</v>
      </c>
      <c r="E76" s="46">
        <f>C76*D76</f>
        <v>108000</v>
      </c>
      <c r="F76" s="49">
        <f>E76/82800</f>
        <v>1.3043478260869565</v>
      </c>
    </row>
    <row r="77" spans="1:6" s="43" customFormat="1" ht="18.75" x14ac:dyDescent="0.25">
      <c r="A77" s="46">
        <v>58</v>
      </c>
      <c r="B77" s="47" t="s">
        <v>52</v>
      </c>
      <c r="C77" s="48">
        <v>3360</v>
      </c>
      <c r="D77" s="46">
        <v>1</v>
      </c>
      <c r="E77" s="46">
        <f t="shared" ref="E77:E91" si="8">C77*D77</f>
        <v>3360</v>
      </c>
      <c r="F77" s="49">
        <f t="shared" ref="F77:F91" si="9">E77/82800</f>
        <v>4.0579710144927533E-2</v>
      </c>
    </row>
    <row r="78" spans="1:6" s="43" customFormat="1" ht="18.75" x14ac:dyDescent="0.25">
      <c r="A78" s="46">
        <v>59</v>
      </c>
      <c r="B78" s="73" t="s">
        <v>53</v>
      </c>
      <c r="C78" s="48">
        <v>14400</v>
      </c>
      <c r="D78" s="46">
        <v>5</v>
      </c>
      <c r="E78" s="46">
        <f t="shared" si="8"/>
        <v>72000</v>
      </c>
      <c r="F78" s="49">
        <f t="shared" si="9"/>
        <v>0.86956521739130432</v>
      </c>
    </row>
    <row r="79" spans="1:6" s="43" customFormat="1" ht="18.75" x14ac:dyDescent="0.25">
      <c r="A79" s="46">
        <v>60</v>
      </c>
      <c r="B79" s="47" t="s">
        <v>54</v>
      </c>
      <c r="C79" s="46">
        <v>480</v>
      </c>
      <c r="D79" s="60">
        <v>4</v>
      </c>
      <c r="E79" s="46">
        <f t="shared" si="8"/>
        <v>1920</v>
      </c>
      <c r="F79" s="49">
        <f t="shared" si="9"/>
        <v>2.318840579710145E-2</v>
      </c>
    </row>
    <row r="80" spans="1:6" s="43" customFormat="1" ht="56.25" x14ac:dyDescent="0.25">
      <c r="A80" s="55">
        <v>61</v>
      </c>
      <c r="B80" s="56" t="s">
        <v>55</v>
      </c>
      <c r="C80" s="48">
        <v>10800</v>
      </c>
      <c r="D80" s="75">
        <v>2</v>
      </c>
      <c r="E80" s="46">
        <f t="shared" si="8"/>
        <v>21600</v>
      </c>
      <c r="F80" s="49">
        <f t="shared" si="9"/>
        <v>0.2608695652173913</v>
      </c>
    </row>
    <row r="81" spans="1:6" s="43" customFormat="1" ht="37.5" x14ac:dyDescent="0.25">
      <c r="A81" s="55">
        <v>62</v>
      </c>
      <c r="B81" s="56" t="s">
        <v>56</v>
      </c>
      <c r="C81" s="46">
        <v>300</v>
      </c>
      <c r="D81" s="75">
        <v>18</v>
      </c>
      <c r="E81" s="46">
        <f t="shared" si="8"/>
        <v>5400</v>
      </c>
      <c r="F81" s="49">
        <f t="shared" si="9"/>
        <v>6.5217391304347824E-2</v>
      </c>
    </row>
    <row r="82" spans="1:6" s="43" customFormat="1" ht="18.75" x14ac:dyDescent="0.25">
      <c r="A82" s="46">
        <v>63</v>
      </c>
      <c r="B82" s="47" t="s">
        <v>45</v>
      </c>
      <c r="C82" s="46">
        <v>180</v>
      </c>
      <c r="D82" s="62">
        <v>9</v>
      </c>
      <c r="E82" s="46">
        <f t="shared" si="8"/>
        <v>1620</v>
      </c>
      <c r="F82" s="49">
        <f t="shared" si="9"/>
        <v>1.9565217391304349E-2</v>
      </c>
    </row>
    <row r="83" spans="1:6" s="43" customFormat="1" ht="18.75" x14ac:dyDescent="0.25">
      <c r="A83" s="46">
        <v>64</v>
      </c>
      <c r="B83" s="47" t="s">
        <v>57</v>
      </c>
      <c r="C83" s="46">
        <v>360</v>
      </c>
      <c r="D83" s="62">
        <v>5</v>
      </c>
      <c r="E83" s="46">
        <f t="shared" si="8"/>
        <v>1800</v>
      </c>
      <c r="F83" s="49">
        <f t="shared" si="9"/>
        <v>2.1739130434782608E-2</v>
      </c>
    </row>
    <row r="84" spans="1:6" s="43" customFormat="1" ht="18.75" x14ac:dyDescent="0.25">
      <c r="A84" s="46">
        <v>65</v>
      </c>
      <c r="B84" s="47" t="s">
        <v>58</v>
      </c>
      <c r="C84" s="46">
        <v>60</v>
      </c>
      <c r="D84" s="62">
        <v>40</v>
      </c>
      <c r="E84" s="46">
        <f t="shared" si="8"/>
        <v>2400</v>
      </c>
      <c r="F84" s="49">
        <f t="shared" si="9"/>
        <v>2.8985507246376812E-2</v>
      </c>
    </row>
    <row r="85" spans="1:6" s="43" customFormat="1" ht="18.75" x14ac:dyDescent="0.25">
      <c r="A85" s="46">
        <v>66</v>
      </c>
      <c r="B85" s="47" t="s">
        <v>59</v>
      </c>
      <c r="C85" s="46">
        <v>20</v>
      </c>
      <c r="D85" s="62">
        <v>5</v>
      </c>
      <c r="E85" s="46">
        <f t="shared" si="8"/>
        <v>100</v>
      </c>
      <c r="F85" s="49">
        <f t="shared" si="9"/>
        <v>1.2077294685990338E-3</v>
      </c>
    </row>
    <row r="86" spans="1:6" s="43" customFormat="1" ht="18.75" x14ac:dyDescent="0.25">
      <c r="A86" s="46">
        <v>67</v>
      </c>
      <c r="B86" s="47" t="s">
        <v>60</v>
      </c>
      <c r="C86" s="46">
        <v>360</v>
      </c>
      <c r="D86" s="62">
        <v>25</v>
      </c>
      <c r="E86" s="46">
        <f t="shared" si="8"/>
        <v>9000</v>
      </c>
      <c r="F86" s="49">
        <f t="shared" si="9"/>
        <v>0.10869565217391304</v>
      </c>
    </row>
    <row r="87" spans="1:6" s="43" customFormat="1" ht="18.75" x14ac:dyDescent="0.25">
      <c r="A87" s="46">
        <v>68</v>
      </c>
      <c r="B87" s="47" t="s">
        <v>61</v>
      </c>
      <c r="C87" s="46">
        <v>300</v>
      </c>
      <c r="D87" s="62">
        <v>15</v>
      </c>
      <c r="E87" s="46">
        <f t="shared" si="8"/>
        <v>4500</v>
      </c>
      <c r="F87" s="49">
        <f t="shared" si="9"/>
        <v>5.434782608695652E-2</v>
      </c>
    </row>
    <row r="88" spans="1:6" s="43" customFormat="1" ht="18.75" x14ac:dyDescent="0.25">
      <c r="A88" s="46">
        <v>69</v>
      </c>
      <c r="B88" s="47" t="s">
        <v>62</v>
      </c>
      <c r="C88" s="46">
        <v>60</v>
      </c>
      <c r="D88" s="62">
        <v>15</v>
      </c>
      <c r="E88" s="46">
        <f t="shared" si="8"/>
        <v>900</v>
      </c>
      <c r="F88" s="49">
        <f t="shared" si="9"/>
        <v>1.0869565217391304E-2</v>
      </c>
    </row>
    <row r="89" spans="1:6" s="43" customFormat="1" ht="18.75" x14ac:dyDescent="0.25">
      <c r="A89" s="46">
        <v>70</v>
      </c>
      <c r="B89" s="47" t="s">
        <v>63</v>
      </c>
      <c r="C89" s="46">
        <v>20</v>
      </c>
      <c r="D89" s="55">
        <v>14</v>
      </c>
      <c r="E89" s="46">
        <f t="shared" si="8"/>
        <v>280</v>
      </c>
      <c r="F89" s="49">
        <f t="shared" si="9"/>
        <v>3.3816425120772949E-3</v>
      </c>
    </row>
    <row r="90" spans="1:6" s="43" customFormat="1" ht="18.75" x14ac:dyDescent="0.25">
      <c r="A90" s="46">
        <v>71</v>
      </c>
      <c r="B90" s="47" t="s">
        <v>64</v>
      </c>
      <c r="C90" s="46">
        <v>60</v>
      </c>
      <c r="D90" s="55">
        <v>10</v>
      </c>
      <c r="E90" s="46">
        <f t="shared" si="8"/>
        <v>600</v>
      </c>
      <c r="F90" s="49">
        <f t="shared" si="9"/>
        <v>7.246376811594203E-3</v>
      </c>
    </row>
    <row r="91" spans="1:6" s="43" customFormat="1" ht="18.75" x14ac:dyDescent="0.25">
      <c r="A91" s="46">
        <v>72</v>
      </c>
      <c r="B91" s="47" t="s">
        <v>65</v>
      </c>
      <c r="C91" s="46">
        <v>960</v>
      </c>
      <c r="D91" s="55">
        <v>2</v>
      </c>
      <c r="E91" s="46">
        <f t="shared" si="8"/>
        <v>1920</v>
      </c>
      <c r="F91" s="49">
        <f t="shared" si="9"/>
        <v>2.318840579710145E-2</v>
      </c>
    </row>
    <row r="92" spans="1:6" s="43" customFormat="1" ht="18.75" x14ac:dyDescent="0.25">
      <c r="A92" s="46"/>
      <c r="B92" s="44" t="s">
        <v>87</v>
      </c>
      <c r="C92" s="44"/>
      <c r="D92" s="55"/>
      <c r="E92" s="44"/>
      <c r="F92" s="51">
        <f>SUM(F74:F91)</f>
        <v>3.764734299516908</v>
      </c>
    </row>
    <row r="93" spans="1:6" s="43" customFormat="1" ht="18.75" x14ac:dyDescent="0.25">
      <c r="A93" s="52"/>
      <c r="B93" s="57"/>
      <c r="C93" s="57"/>
      <c r="D93" s="78"/>
      <c r="E93" s="57"/>
      <c r="F93" s="59"/>
    </row>
    <row r="94" spans="1:6" s="43" customFormat="1" ht="20.25" x14ac:dyDescent="0.25">
      <c r="A94" s="52"/>
      <c r="B94" s="52"/>
      <c r="C94" s="52"/>
      <c r="D94" s="52"/>
      <c r="E94" s="52"/>
      <c r="F94" s="77">
        <v>27</v>
      </c>
    </row>
    <row r="95" spans="1:6" s="43" customFormat="1" ht="37.5" x14ac:dyDescent="0.25">
      <c r="A95" s="44" t="s">
        <v>21</v>
      </c>
      <c r="B95" s="44" t="s">
        <v>22</v>
      </c>
      <c r="C95" s="44" t="s">
        <v>23</v>
      </c>
      <c r="D95" s="44" t="s">
        <v>24</v>
      </c>
      <c r="E95" s="44" t="s">
        <v>25</v>
      </c>
      <c r="F95" s="44" t="s">
        <v>26</v>
      </c>
    </row>
    <row r="96" spans="1:6" s="43" customFormat="1" ht="18.75" x14ac:dyDescent="0.25">
      <c r="A96" s="46">
        <v>73</v>
      </c>
      <c r="B96" s="47" t="s">
        <v>57</v>
      </c>
      <c r="C96" s="46">
        <v>540</v>
      </c>
      <c r="D96" s="61">
        <v>2</v>
      </c>
      <c r="E96" s="48">
        <f t="shared" ref="E96:E115" si="10">C96*D96</f>
        <v>1080</v>
      </c>
      <c r="F96" s="49">
        <f t="shared" ref="F96:F115" si="11">E96/82800</f>
        <v>1.3043478260869565E-2</v>
      </c>
    </row>
    <row r="97" spans="1:6" s="43" customFormat="1" ht="18.75" x14ac:dyDescent="0.25">
      <c r="A97" s="46">
        <v>74</v>
      </c>
      <c r="B97" s="47" t="s">
        <v>66</v>
      </c>
      <c r="C97" s="46">
        <f>360*20</f>
        <v>7200</v>
      </c>
      <c r="D97" s="61">
        <v>4</v>
      </c>
      <c r="E97" s="48">
        <f t="shared" si="10"/>
        <v>28800</v>
      </c>
      <c r="F97" s="49">
        <f t="shared" si="11"/>
        <v>0.34782608695652173</v>
      </c>
    </row>
    <row r="98" spans="1:6" s="43" customFormat="1" ht="18.75" x14ac:dyDescent="0.25">
      <c r="A98" s="46">
        <v>75</v>
      </c>
      <c r="B98" s="47" t="s">
        <v>67</v>
      </c>
      <c r="C98" s="46">
        <v>360</v>
      </c>
      <c r="D98" s="55">
        <v>9</v>
      </c>
      <c r="E98" s="48">
        <f t="shared" si="10"/>
        <v>3240</v>
      </c>
      <c r="F98" s="49">
        <f t="shared" si="11"/>
        <v>3.9130434782608699E-2</v>
      </c>
    </row>
    <row r="99" spans="1:6" s="43" customFormat="1" ht="18.75" x14ac:dyDescent="0.25">
      <c r="A99" s="46">
        <v>76</v>
      </c>
      <c r="B99" s="47" t="s">
        <v>68</v>
      </c>
      <c r="C99" s="46">
        <v>360</v>
      </c>
      <c r="D99" s="55">
        <v>1</v>
      </c>
      <c r="E99" s="46">
        <f t="shared" si="10"/>
        <v>360</v>
      </c>
      <c r="F99" s="49">
        <f t="shared" si="11"/>
        <v>4.3478260869565218E-3</v>
      </c>
    </row>
    <row r="100" spans="1:6" s="43" customFormat="1" ht="18.75" x14ac:dyDescent="0.25">
      <c r="A100" s="46">
        <v>77</v>
      </c>
      <c r="B100" s="47" t="s">
        <v>69</v>
      </c>
      <c r="C100" s="46">
        <v>360</v>
      </c>
      <c r="D100" s="55">
        <v>3</v>
      </c>
      <c r="E100" s="46">
        <f t="shared" si="10"/>
        <v>1080</v>
      </c>
      <c r="F100" s="49">
        <f t="shared" si="11"/>
        <v>1.3043478260869565E-2</v>
      </c>
    </row>
    <row r="101" spans="1:6" s="43" customFormat="1" ht="18.75" x14ac:dyDescent="0.25">
      <c r="A101" s="46">
        <v>78</v>
      </c>
      <c r="B101" s="47" t="s">
        <v>70</v>
      </c>
      <c r="C101" s="46">
        <v>360</v>
      </c>
      <c r="D101" s="55">
        <v>3</v>
      </c>
      <c r="E101" s="46">
        <f t="shared" si="10"/>
        <v>1080</v>
      </c>
      <c r="F101" s="49">
        <f t="shared" si="11"/>
        <v>1.3043478260869565E-2</v>
      </c>
    </row>
    <row r="102" spans="1:6" s="43" customFormat="1" ht="18.75" x14ac:dyDescent="0.25">
      <c r="A102" s="46">
        <v>79</v>
      </c>
      <c r="B102" s="47" t="s">
        <v>333</v>
      </c>
      <c r="C102" s="46">
        <v>30</v>
      </c>
      <c r="D102" s="55">
        <v>12</v>
      </c>
      <c r="E102" s="48">
        <f t="shared" si="10"/>
        <v>360</v>
      </c>
      <c r="F102" s="49">
        <f t="shared" si="11"/>
        <v>4.3478260869565218E-3</v>
      </c>
    </row>
    <row r="103" spans="1:6" s="43" customFormat="1" ht="18.75" x14ac:dyDescent="0.25">
      <c r="A103" s="46">
        <v>80</v>
      </c>
      <c r="B103" s="47" t="s">
        <v>72</v>
      </c>
      <c r="C103" s="46">
        <v>480</v>
      </c>
      <c r="D103" s="55">
        <v>34</v>
      </c>
      <c r="E103" s="48">
        <f t="shared" si="10"/>
        <v>16320</v>
      </c>
      <c r="F103" s="49">
        <f t="shared" si="11"/>
        <v>0.19710144927536233</v>
      </c>
    </row>
    <row r="104" spans="1:6" s="43" customFormat="1" ht="18.75" x14ac:dyDescent="0.25">
      <c r="A104" s="46">
        <v>81</v>
      </c>
      <c r="B104" s="47" t="s">
        <v>73</v>
      </c>
      <c r="C104" s="46">
        <v>480</v>
      </c>
      <c r="D104" s="55">
        <v>35</v>
      </c>
      <c r="E104" s="48">
        <f t="shared" si="10"/>
        <v>16800</v>
      </c>
      <c r="F104" s="49">
        <f t="shared" si="11"/>
        <v>0.20289855072463769</v>
      </c>
    </row>
    <row r="105" spans="1:6" s="43" customFormat="1" ht="18.75" x14ac:dyDescent="0.25">
      <c r="A105" s="46">
        <v>82</v>
      </c>
      <c r="B105" s="47" t="s">
        <v>74</v>
      </c>
      <c r="C105" s="46">
        <v>30</v>
      </c>
      <c r="D105" s="55">
        <v>26</v>
      </c>
      <c r="E105" s="48">
        <f t="shared" si="10"/>
        <v>780</v>
      </c>
      <c r="F105" s="49">
        <f t="shared" si="11"/>
        <v>9.4202898550724643E-3</v>
      </c>
    </row>
    <row r="106" spans="1:6" s="43" customFormat="1" ht="18.75" x14ac:dyDescent="0.25">
      <c r="A106" s="46">
        <v>83</v>
      </c>
      <c r="B106" s="47" t="s">
        <v>75</v>
      </c>
      <c r="C106" s="46">
        <v>60</v>
      </c>
      <c r="D106" s="61">
        <v>14</v>
      </c>
      <c r="E106" s="48">
        <f t="shared" si="10"/>
        <v>840</v>
      </c>
      <c r="F106" s="49">
        <f t="shared" si="11"/>
        <v>1.0144927536231883E-2</v>
      </c>
    </row>
    <row r="107" spans="1:6" s="43" customFormat="1" ht="18.75" x14ac:dyDescent="0.25">
      <c r="A107" s="46">
        <v>84</v>
      </c>
      <c r="B107" s="47" t="s">
        <v>76</v>
      </c>
      <c r="C107" s="46">
        <v>120</v>
      </c>
      <c r="D107" s="61">
        <v>9</v>
      </c>
      <c r="E107" s="48">
        <f t="shared" si="10"/>
        <v>1080</v>
      </c>
      <c r="F107" s="49">
        <f t="shared" si="11"/>
        <v>1.3043478260869565E-2</v>
      </c>
    </row>
    <row r="108" spans="1:6" s="43" customFormat="1" ht="18.75" x14ac:dyDescent="0.25">
      <c r="A108" s="46">
        <v>85</v>
      </c>
      <c r="B108" s="47" t="s">
        <v>77</v>
      </c>
      <c r="C108" s="46">
        <v>360</v>
      </c>
      <c r="D108" s="61">
        <v>1</v>
      </c>
      <c r="E108" s="48">
        <f t="shared" si="10"/>
        <v>360</v>
      </c>
      <c r="F108" s="49">
        <f t="shared" si="11"/>
        <v>4.3478260869565218E-3</v>
      </c>
    </row>
    <row r="109" spans="1:6" s="43" customFormat="1" ht="18.75" x14ac:dyDescent="0.25">
      <c r="A109" s="46">
        <v>86</v>
      </c>
      <c r="B109" s="47" t="s">
        <v>78</v>
      </c>
      <c r="C109" s="46">
        <v>360</v>
      </c>
      <c r="D109" s="55">
        <v>1</v>
      </c>
      <c r="E109" s="48">
        <f t="shared" si="10"/>
        <v>360</v>
      </c>
      <c r="F109" s="49">
        <f t="shared" si="11"/>
        <v>4.3478260869565218E-3</v>
      </c>
    </row>
    <row r="110" spans="1:6" s="43" customFormat="1" ht="18.75" x14ac:dyDescent="0.25">
      <c r="A110" s="46">
        <v>87</v>
      </c>
      <c r="B110" s="47" t="s">
        <v>79</v>
      </c>
      <c r="C110" s="46">
        <f>360*2</f>
        <v>720</v>
      </c>
      <c r="D110" s="55">
        <v>1</v>
      </c>
      <c r="E110" s="46">
        <f t="shared" si="10"/>
        <v>720</v>
      </c>
      <c r="F110" s="49">
        <f t="shared" si="11"/>
        <v>8.6956521739130436E-3</v>
      </c>
    </row>
    <row r="111" spans="1:6" s="43" customFormat="1" ht="18.75" x14ac:dyDescent="0.25">
      <c r="A111" s="46">
        <v>88</v>
      </c>
      <c r="B111" s="47" t="s">
        <v>80</v>
      </c>
      <c r="C111" s="46">
        <v>180</v>
      </c>
      <c r="D111" s="55">
        <v>6</v>
      </c>
      <c r="E111" s="48">
        <f t="shared" si="10"/>
        <v>1080</v>
      </c>
      <c r="F111" s="49">
        <f t="shared" si="11"/>
        <v>1.3043478260869565E-2</v>
      </c>
    </row>
    <row r="112" spans="1:6" s="43" customFormat="1" ht="18.75" x14ac:dyDescent="0.25">
      <c r="A112" s="46">
        <v>89</v>
      </c>
      <c r="B112" s="47" t="s">
        <v>81</v>
      </c>
      <c r="C112" s="46">
        <v>60</v>
      </c>
      <c r="D112" s="55">
        <v>9</v>
      </c>
      <c r="E112" s="48">
        <f t="shared" si="10"/>
        <v>540</v>
      </c>
      <c r="F112" s="49">
        <f t="shared" si="11"/>
        <v>6.5217391304347823E-3</v>
      </c>
    </row>
    <row r="113" spans="1:6" s="43" customFormat="1" ht="18.75" x14ac:dyDescent="0.25">
      <c r="A113" s="46">
        <v>90</v>
      </c>
      <c r="B113" s="47" t="s">
        <v>82</v>
      </c>
      <c r="C113" s="46">
        <v>180</v>
      </c>
      <c r="D113" s="55">
        <v>9</v>
      </c>
      <c r="E113" s="48">
        <f t="shared" si="10"/>
        <v>1620</v>
      </c>
      <c r="F113" s="49">
        <f t="shared" si="11"/>
        <v>1.9565217391304349E-2</v>
      </c>
    </row>
    <row r="114" spans="1:6" s="43" customFormat="1" ht="18.75" x14ac:dyDescent="0.25">
      <c r="A114" s="46">
        <v>91</v>
      </c>
      <c r="B114" s="47" t="s">
        <v>83</v>
      </c>
      <c r="C114" s="46">
        <v>720</v>
      </c>
      <c r="D114" s="55">
        <v>20</v>
      </c>
      <c r="E114" s="48">
        <f t="shared" si="10"/>
        <v>14400</v>
      </c>
      <c r="F114" s="49">
        <f t="shared" si="11"/>
        <v>0.17391304347826086</v>
      </c>
    </row>
    <row r="115" spans="1:6" s="43" customFormat="1" ht="18.75" x14ac:dyDescent="0.25">
      <c r="A115" s="46">
        <v>92</v>
      </c>
      <c r="B115" s="47" t="s">
        <v>64</v>
      </c>
      <c r="C115" s="46">
        <v>60</v>
      </c>
      <c r="D115" s="55">
        <v>18</v>
      </c>
      <c r="E115" s="48">
        <f t="shared" si="10"/>
        <v>1080</v>
      </c>
      <c r="F115" s="49">
        <f t="shared" si="11"/>
        <v>1.3043478260869565E-2</v>
      </c>
    </row>
    <row r="116" spans="1:6" s="43" customFormat="1" ht="18.75" x14ac:dyDescent="0.25">
      <c r="A116" s="46"/>
      <c r="B116" s="44" t="s">
        <v>87</v>
      </c>
      <c r="C116" s="44"/>
      <c r="D116" s="44"/>
      <c r="E116" s="44"/>
      <c r="F116" s="51">
        <f>SUM(F96:F115)</f>
        <v>1.110869565217391</v>
      </c>
    </row>
    <row r="117" spans="1:6" s="43" customFormat="1" ht="18.75" x14ac:dyDescent="0.25">
      <c r="A117" s="52"/>
      <c r="B117" s="57"/>
      <c r="C117" s="57"/>
      <c r="D117" s="57"/>
      <c r="E117" s="57"/>
      <c r="F117" s="59"/>
    </row>
    <row r="118" spans="1:6" s="43" customFormat="1" ht="18.75" x14ac:dyDescent="0.25">
      <c r="A118" s="52"/>
      <c r="B118" s="57"/>
      <c r="C118" s="57"/>
      <c r="D118" s="57"/>
      <c r="E118" s="57"/>
      <c r="F118" s="59"/>
    </row>
    <row r="119" spans="1:6" s="43" customFormat="1" ht="20.25" x14ac:dyDescent="0.25">
      <c r="A119" s="52"/>
      <c r="B119" s="52"/>
      <c r="C119" s="52"/>
      <c r="D119" s="52"/>
      <c r="E119" s="52"/>
      <c r="F119" s="77">
        <v>28</v>
      </c>
    </row>
    <row r="120" spans="1:6" s="43" customFormat="1" ht="37.5" x14ac:dyDescent="0.25">
      <c r="A120" s="44" t="s">
        <v>21</v>
      </c>
      <c r="B120" s="44" t="s">
        <v>22</v>
      </c>
      <c r="C120" s="44" t="s">
        <v>23</v>
      </c>
      <c r="D120" s="44" t="s">
        <v>24</v>
      </c>
      <c r="E120" s="44" t="s">
        <v>25</v>
      </c>
      <c r="F120" s="44" t="s">
        <v>26</v>
      </c>
    </row>
    <row r="121" spans="1:6" s="43" customFormat="1" ht="18.75" x14ac:dyDescent="0.25">
      <c r="A121" s="46">
        <v>93</v>
      </c>
      <c r="B121" s="47" t="s">
        <v>84</v>
      </c>
      <c r="C121" s="46">
        <v>360</v>
      </c>
      <c r="D121" s="46">
        <v>3</v>
      </c>
      <c r="E121" s="46">
        <f>C121*D121</f>
        <v>1080</v>
      </c>
      <c r="F121" s="49">
        <f>E121/82800</f>
        <v>1.3043478260869565E-2</v>
      </c>
    </row>
    <row r="122" spans="1:6" s="43" customFormat="1" ht="18.75" x14ac:dyDescent="0.25">
      <c r="A122" s="46"/>
      <c r="B122" s="44" t="s">
        <v>87</v>
      </c>
      <c r="C122" s="44"/>
      <c r="D122" s="44"/>
      <c r="E122" s="44"/>
      <c r="F122" s="51">
        <f>SUM(F121)</f>
        <v>1.3043478260869565E-2</v>
      </c>
    </row>
    <row r="123" spans="1:6" s="43" customFormat="1" ht="18.75" x14ac:dyDescent="0.3">
      <c r="A123" s="64"/>
      <c r="B123" s="65" t="s">
        <v>339</v>
      </c>
      <c r="C123" s="66"/>
      <c r="D123" s="66"/>
      <c r="E123" s="66"/>
      <c r="F123" s="67">
        <f>F23+F47+F69+F92+F116+F122</f>
        <v>11.499094202898549</v>
      </c>
    </row>
    <row r="124" spans="1:6" s="43" customFormat="1" ht="15" x14ac:dyDescent="0.25"/>
    <row r="125" spans="1:6" s="43" customFormat="1" ht="15" x14ac:dyDescent="0.25"/>
    <row r="126" spans="1:6" s="43" customFormat="1" ht="15" x14ac:dyDescent="0.25"/>
    <row r="127" spans="1:6" s="43" customFormat="1" ht="15" x14ac:dyDescent="0.25"/>
    <row r="128" spans="1:6" s="43" customFormat="1" ht="15" x14ac:dyDescent="0.25"/>
    <row r="129" s="43" customFormat="1" ht="15" x14ac:dyDescent="0.25"/>
    <row r="130" s="43" customFormat="1" ht="15" x14ac:dyDescent="0.25"/>
    <row r="131" s="43" customFormat="1" ht="15" x14ac:dyDescent="0.25"/>
    <row r="132" s="43" customFormat="1" ht="15" x14ac:dyDescent="0.25"/>
    <row r="133" s="43" customFormat="1" ht="15" x14ac:dyDescent="0.25"/>
    <row r="134" s="43" customFormat="1" ht="15" x14ac:dyDescent="0.25"/>
    <row r="135" s="43" customFormat="1" ht="15" x14ac:dyDescent="0.25"/>
    <row r="136" s="43" customFormat="1" ht="15" x14ac:dyDescent="0.25"/>
    <row r="137" s="43" customFormat="1" ht="15" x14ac:dyDescent="0.25"/>
    <row r="138" s="43" customFormat="1" ht="15" x14ac:dyDescent="0.25"/>
    <row r="139" s="43" customFormat="1" ht="15" x14ac:dyDescent="0.25"/>
    <row r="140" s="43" customFormat="1" ht="15" x14ac:dyDescent="0.25"/>
    <row r="141" s="43" customFormat="1" ht="15" x14ac:dyDescent="0.25"/>
    <row r="142" s="43" customFormat="1" ht="15" x14ac:dyDescent="0.25"/>
    <row r="143" s="43" customFormat="1" ht="15" x14ac:dyDescent="0.25"/>
    <row r="144" s="43" customFormat="1" ht="15" x14ac:dyDescent="0.25"/>
    <row r="145" spans="1:6" s="43" customFormat="1" ht="15" x14ac:dyDescent="0.25"/>
    <row r="146" spans="1:6" s="43" customFormat="1" ht="15" x14ac:dyDescent="0.25"/>
    <row r="147" spans="1:6" s="43" customFormat="1" ht="15" x14ac:dyDescent="0.25"/>
    <row r="148" spans="1:6" s="43" customFormat="1" ht="15" x14ac:dyDescent="0.25"/>
    <row r="149" spans="1:6" s="43" customFormat="1" ht="20.25" x14ac:dyDescent="0.3">
      <c r="F149" s="76">
        <v>29</v>
      </c>
    </row>
    <row r="150" spans="1:6" s="43" customFormat="1" ht="37.5" x14ac:dyDescent="0.25">
      <c r="A150" s="44" t="s">
        <v>21</v>
      </c>
      <c r="B150" s="44" t="s">
        <v>22</v>
      </c>
      <c r="C150" s="44" t="s">
        <v>23</v>
      </c>
      <c r="D150" s="44" t="s">
        <v>24</v>
      </c>
      <c r="E150" s="44" t="s">
        <v>25</v>
      </c>
      <c r="F150" s="44" t="s">
        <v>26</v>
      </c>
    </row>
    <row r="151" spans="1:6" s="43" customFormat="1" ht="18.75" x14ac:dyDescent="0.25">
      <c r="A151" s="44"/>
      <c r="B151" s="45" t="s">
        <v>88</v>
      </c>
      <c r="C151" s="44"/>
      <c r="D151" s="44"/>
      <c r="E151" s="44"/>
      <c r="F151" s="44"/>
    </row>
    <row r="152" spans="1:6" s="43" customFormat="1" ht="18.75" x14ac:dyDescent="0.3">
      <c r="A152" s="68">
        <v>1</v>
      </c>
      <c r="B152" s="47" t="s">
        <v>89</v>
      </c>
      <c r="C152" s="46">
        <v>5</v>
      </c>
      <c r="D152" s="46">
        <v>400</v>
      </c>
      <c r="E152" s="48">
        <f>C152*D152</f>
        <v>2000</v>
      </c>
      <c r="F152" s="74">
        <f>E152/82800</f>
        <v>2.4154589371980676E-2</v>
      </c>
    </row>
    <row r="153" spans="1:6" s="43" customFormat="1" ht="37.5" x14ac:dyDescent="0.25">
      <c r="A153" s="69">
        <v>2</v>
      </c>
      <c r="B153" s="56" t="s">
        <v>90</v>
      </c>
      <c r="C153" s="46">
        <v>10</v>
      </c>
      <c r="D153" s="46">
        <v>60</v>
      </c>
      <c r="E153" s="48">
        <f t="shared" ref="E153:E167" si="12">C153*D153</f>
        <v>600</v>
      </c>
      <c r="F153" s="74">
        <f t="shared" ref="F153:F167" si="13">E153/82800</f>
        <v>7.246376811594203E-3</v>
      </c>
    </row>
    <row r="154" spans="1:6" s="43" customFormat="1" ht="18.75" x14ac:dyDescent="0.3">
      <c r="A154" s="68">
        <v>3</v>
      </c>
      <c r="B154" s="47" t="s">
        <v>91</v>
      </c>
      <c r="C154" s="46">
        <v>30</v>
      </c>
      <c r="D154" s="48">
        <v>1360</v>
      </c>
      <c r="E154" s="48">
        <f t="shared" si="12"/>
        <v>40800</v>
      </c>
      <c r="F154" s="74">
        <f t="shared" si="13"/>
        <v>0.49275362318840582</v>
      </c>
    </row>
    <row r="155" spans="1:6" s="43" customFormat="1" ht="18.75" x14ac:dyDescent="0.3">
      <c r="A155" s="68">
        <v>4</v>
      </c>
      <c r="B155" s="47" t="s">
        <v>92</v>
      </c>
      <c r="C155" s="46">
        <v>30</v>
      </c>
      <c r="D155" s="46">
        <v>120</v>
      </c>
      <c r="E155" s="48">
        <f t="shared" si="12"/>
        <v>3600</v>
      </c>
      <c r="F155" s="74">
        <f t="shared" si="13"/>
        <v>4.3478260869565216E-2</v>
      </c>
    </row>
    <row r="156" spans="1:6" s="43" customFormat="1" ht="18.75" x14ac:dyDescent="0.3">
      <c r="A156" s="68">
        <v>5</v>
      </c>
      <c r="B156" s="47" t="s">
        <v>93</v>
      </c>
      <c r="C156" s="46">
        <v>5</v>
      </c>
      <c r="D156" s="48">
        <v>36</v>
      </c>
      <c r="E156" s="48">
        <f t="shared" si="12"/>
        <v>180</v>
      </c>
      <c r="F156" s="74">
        <f t="shared" si="13"/>
        <v>2.1739130434782609E-3</v>
      </c>
    </row>
    <row r="157" spans="1:6" s="43" customFormat="1" ht="18.75" x14ac:dyDescent="0.3">
      <c r="A157" s="68">
        <v>6</v>
      </c>
      <c r="B157" s="47" t="s">
        <v>94</v>
      </c>
      <c r="C157" s="46">
        <v>5</v>
      </c>
      <c r="D157" s="48">
        <v>1219</v>
      </c>
      <c r="E157" s="48">
        <f t="shared" si="12"/>
        <v>6095</v>
      </c>
      <c r="F157" s="74">
        <f t="shared" si="13"/>
        <v>7.3611111111111113E-2</v>
      </c>
    </row>
    <row r="158" spans="1:6" s="43" customFormat="1" ht="18.75" x14ac:dyDescent="0.3">
      <c r="A158" s="68">
        <v>7</v>
      </c>
      <c r="B158" s="47" t="s">
        <v>95</v>
      </c>
      <c r="C158" s="46">
        <v>10</v>
      </c>
      <c r="D158" s="48">
        <v>1219</v>
      </c>
      <c r="E158" s="48">
        <f t="shared" si="12"/>
        <v>12190</v>
      </c>
      <c r="F158" s="74">
        <f t="shared" si="13"/>
        <v>0.14722222222222223</v>
      </c>
    </row>
    <row r="159" spans="1:6" s="43" customFormat="1" ht="18.75" x14ac:dyDescent="0.3">
      <c r="A159" s="68">
        <v>8</v>
      </c>
      <c r="B159" s="47" t="s">
        <v>96</v>
      </c>
      <c r="C159" s="46">
        <v>10</v>
      </c>
      <c r="D159" s="46">
        <v>936</v>
      </c>
      <c r="E159" s="48">
        <f t="shared" si="12"/>
        <v>9360</v>
      </c>
      <c r="F159" s="74">
        <f t="shared" si="13"/>
        <v>0.11304347826086956</v>
      </c>
    </row>
    <row r="160" spans="1:6" s="43" customFormat="1" ht="18.75" x14ac:dyDescent="0.3">
      <c r="A160" s="68">
        <v>9</v>
      </c>
      <c r="B160" s="47" t="s">
        <v>97</v>
      </c>
      <c r="C160" s="46">
        <v>30</v>
      </c>
      <c r="D160" s="46">
        <v>250</v>
      </c>
      <c r="E160" s="48">
        <f t="shared" si="12"/>
        <v>7500</v>
      </c>
      <c r="F160" s="74">
        <f t="shared" si="13"/>
        <v>9.0579710144927536E-2</v>
      </c>
    </row>
    <row r="161" spans="1:6" s="43" customFormat="1" ht="18.75" x14ac:dyDescent="0.3">
      <c r="A161" s="68">
        <v>10</v>
      </c>
      <c r="B161" s="47" t="s">
        <v>98</v>
      </c>
      <c r="C161" s="46">
        <v>30</v>
      </c>
      <c r="D161" s="46">
        <v>14</v>
      </c>
      <c r="E161" s="48">
        <f t="shared" si="12"/>
        <v>420</v>
      </c>
      <c r="F161" s="74">
        <f t="shared" si="13"/>
        <v>5.0724637681159417E-3</v>
      </c>
    </row>
    <row r="162" spans="1:6" s="43" customFormat="1" ht="18.75" x14ac:dyDescent="0.3">
      <c r="A162" s="68">
        <v>11</v>
      </c>
      <c r="B162" s="47" t="s">
        <v>99</v>
      </c>
      <c r="C162" s="46">
        <v>90</v>
      </c>
      <c r="D162" s="46">
        <v>120</v>
      </c>
      <c r="E162" s="48">
        <f t="shared" si="12"/>
        <v>10800</v>
      </c>
      <c r="F162" s="74">
        <f t="shared" si="13"/>
        <v>0.13043478260869565</v>
      </c>
    </row>
    <row r="163" spans="1:6" s="43" customFormat="1" ht="18.75" x14ac:dyDescent="0.3">
      <c r="A163" s="68">
        <v>12</v>
      </c>
      <c r="B163" s="47" t="s">
        <v>100</v>
      </c>
      <c r="C163" s="46">
        <v>5</v>
      </c>
      <c r="D163" s="46">
        <v>36</v>
      </c>
      <c r="E163" s="48">
        <f t="shared" si="12"/>
        <v>180</v>
      </c>
      <c r="F163" s="74">
        <f t="shared" si="13"/>
        <v>2.1739130434782609E-3</v>
      </c>
    </row>
    <row r="164" spans="1:6" s="43" customFormat="1" ht="37.5" x14ac:dyDescent="0.25">
      <c r="A164" s="69">
        <v>13</v>
      </c>
      <c r="B164" s="56" t="s">
        <v>101</v>
      </c>
      <c r="C164" s="46">
        <v>5</v>
      </c>
      <c r="D164" s="48">
        <v>1219</v>
      </c>
      <c r="E164" s="48">
        <f t="shared" si="12"/>
        <v>6095</v>
      </c>
      <c r="F164" s="74">
        <f t="shared" si="13"/>
        <v>7.3611111111111113E-2</v>
      </c>
    </row>
    <row r="165" spans="1:6" s="43" customFormat="1" ht="18.75" x14ac:dyDescent="0.3">
      <c r="A165" s="68">
        <v>14</v>
      </c>
      <c r="B165" s="47" t="s">
        <v>102</v>
      </c>
      <c r="C165" s="46">
        <v>420</v>
      </c>
      <c r="D165" s="46">
        <v>12</v>
      </c>
      <c r="E165" s="48">
        <f t="shared" si="12"/>
        <v>5040</v>
      </c>
      <c r="F165" s="74">
        <f t="shared" si="13"/>
        <v>6.0869565217391307E-2</v>
      </c>
    </row>
    <row r="166" spans="1:6" s="43" customFormat="1" ht="18.75" x14ac:dyDescent="0.3">
      <c r="A166" s="68">
        <v>15</v>
      </c>
      <c r="B166" s="47" t="s">
        <v>103</v>
      </c>
      <c r="C166" s="48">
        <v>2100</v>
      </c>
      <c r="D166" s="46">
        <v>1</v>
      </c>
      <c r="E166" s="48">
        <f t="shared" si="12"/>
        <v>2100</v>
      </c>
      <c r="F166" s="74">
        <f t="shared" si="13"/>
        <v>2.5362318840579712E-2</v>
      </c>
    </row>
    <row r="167" spans="1:6" s="43" customFormat="1" ht="37.5" x14ac:dyDescent="0.25">
      <c r="A167" s="69">
        <v>16</v>
      </c>
      <c r="B167" s="56" t="s">
        <v>104</v>
      </c>
      <c r="C167" s="46">
        <v>30</v>
      </c>
      <c r="D167" s="46">
        <v>240</v>
      </c>
      <c r="E167" s="48">
        <f t="shared" si="12"/>
        <v>7200</v>
      </c>
      <c r="F167" s="74">
        <f t="shared" si="13"/>
        <v>8.6956521739130432E-2</v>
      </c>
    </row>
    <row r="168" spans="1:6" s="43" customFormat="1" ht="18.75" x14ac:dyDescent="0.3">
      <c r="A168" s="68"/>
      <c r="B168" s="44" t="s">
        <v>87</v>
      </c>
      <c r="C168" s="44"/>
      <c r="D168" s="44"/>
      <c r="E168" s="44"/>
      <c r="F168" s="51">
        <f>SUM(F152:F167)</f>
        <v>1.3787439613526571</v>
      </c>
    </row>
    <row r="169" spans="1:6" s="43" customFormat="1" ht="18.75" x14ac:dyDescent="0.3">
      <c r="A169" s="70"/>
      <c r="B169" s="57"/>
      <c r="C169" s="57"/>
      <c r="D169" s="57"/>
      <c r="E169" s="57"/>
      <c r="F169" s="59"/>
    </row>
    <row r="170" spans="1:6" s="43" customFormat="1" ht="18.75" x14ac:dyDescent="0.3">
      <c r="A170" s="70"/>
      <c r="B170" s="57"/>
      <c r="C170" s="57"/>
      <c r="D170" s="57"/>
      <c r="E170" s="57"/>
      <c r="F170" s="59"/>
    </row>
    <row r="171" spans="1:6" s="43" customFormat="1" ht="20.25" x14ac:dyDescent="0.3">
      <c r="A171" s="70"/>
      <c r="B171" s="57"/>
      <c r="C171" s="57"/>
      <c r="D171" s="57"/>
      <c r="E171" s="57"/>
      <c r="F171" s="77">
        <v>30</v>
      </c>
    </row>
    <row r="172" spans="1:6" s="43" customFormat="1" ht="37.5" x14ac:dyDescent="0.25">
      <c r="A172" s="44" t="s">
        <v>21</v>
      </c>
      <c r="B172" s="44" t="s">
        <v>22</v>
      </c>
      <c r="C172" s="44" t="s">
        <v>23</v>
      </c>
      <c r="D172" s="44" t="s">
        <v>24</v>
      </c>
      <c r="E172" s="44" t="s">
        <v>25</v>
      </c>
      <c r="F172" s="44" t="s">
        <v>26</v>
      </c>
    </row>
    <row r="173" spans="1:6" s="43" customFormat="1" ht="18.75" x14ac:dyDescent="0.3">
      <c r="A173" s="68">
        <v>17</v>
      </c>
      <c r="B173" s="47" t="s">
        <v>105</v>
      </c>
      <c r="C173" s="46">
        <v>10</v>
      </c>
      <c r="D173" s="48">
        <v>1130</v>
      </c>
      <c r="E173" s="48">
        <f>C173*D173</f>
        <v>11300</v>
      </c>
      <c r="F173" s="49">
        <f>E173/82800</f>
        <v>0.13647342995169082</v>
      </c>
    </row>
    <row r="174" spans="1:6" s="43" customFormat="1" ht="18.75" x14ac:dyDescent="0.3">
      <c r="A174" s="68">
        <v>18</v>
      </c>
      <c r="B174" s="47" t="s">
        <v>251</v>
      </c>
      <c r="C174" s="46">
        <v>15</v>
      </c>
      <c r="D174" s="46">
        <v>450</v>
      </c>
      <c r="E174" s="48">
        <f t="shared" ref="E174:E189" si="14">C174*D174</f>
        <v>6750</v>
      </c>
      <c r="F174" s="49">
        <f t="shared" ref="F174:F189" si="15">E174/82800</f>
        <v>8.1521739130434784E-2</v>
      </c>
    </row>
    <row r="175" spans="1:6" s="43" customFormat="1" ht="18.75" x14ac:dyDescent="0.3">
      <c r="A175" s="68">
        <v>19</v>
      </c>
      <c r="B175" s="47" t="s">
        <v>106</v>
      </c>
      <c r="C175" s="46">
        <v>15</v>
      </c>
      <c r="D175" s="46">
        <v>57</v>
      </c>
      <c r="E175" s="48">
        <f t="shared" si="14"/>
        <v>855</v>
      </c>
      <c r="F175" s="49">
        <f t="shared" si="15"/>
        <v>1.0326086956521738E-2</v>
      </c>
    </row>
    <row r="176" spans="1:6" s="43" customFormat="1" ht="18.75" x14ac:dyDescent="0.3">
      <c r="A176" s="68">
        <v>20</v>
      </c>
      <c r="B176" s="47" t="s">
        <v>107</v>
      </c>
      <c r="C176" s="46">
        <v>90</v>
      </c>
      <c r="D176" s="46">
        <v>48</v>
      </c>
      <c r="E176" s="48">
        <f t="shared" si="14"/>
        <v>4320</v>
      </c>
      <c r="F176" s="49">
        <f t="shared" si="15"/>
        <v>5.2173913043478258E-2</v>
      </c>
    </row>
    <row r="177" spans="1:6" s="43" customFormat="1" ht="18.75" x14ac:dyDescent="0.3">
      <c r="A177" s="68">
        <v>21</v>
      </c>
      <c r="B177" s="47" t="s">
        <v>108</v>
      </c>
      <c r="C177" s="46">
        <v>90</v>
      </c>
      <c r="D177" s="46">
        <v>15</v>
      </c>
      <c r="E177" s="48">
        <f t="shared" si="14"/>
        <v>1350</v>
      </c>
      <c r="F177" s="49">
        <f t="shared" si="15"/>
        <v>1.6304347826086956E-2</v>
      </c>
    </row>
    <row r="178" spans="1:6" s="43" customFormat="1" ht="18.75" x14ac:dyDescent="0.3">
      <c r="A178" s="68">
        <v>22</v>
      </c>
      <c r="B178" s="47" t="s">
        <v>109</v>
      </c>
      <c r="C178" s="46">
        <v>20</v>
      </c>
      <c r="D178" s="46">
        <v>140</v>
      </c>
      <c r="E178" s="48">
        <f t="shared" si="14"/>
        <v>2800</v>
      </c>
      <c r="F178" s="49">
        <f t="shared" si="15"/>
        <v>3.3816425120772944E-2</v>
      </c>
    </row>
    <row r="179" spans="1:6" s="43" customFormat="1" ht="37.5" x14ac:dyDescent="0.25">
      <c r="A179" s="69">
        <v>23</v>
      </c>
      <c r="B179" s="56" t="s">
        <v>110</v>
      </c>
      <c r="C179" s="46">
        <v>20</v>
      </c>
      <c r="D179" s="46">
        <v>196</v>
      </c>
      <c r="E179" s="48">
        <f t="shared" si="14"/>
        <v>3920</v>
      </c>
      <c r="F179" s="49">
        <f t="shared" si="15"/>
        <v>4.7342995169082129E-2</v>
      </c>
    </row>
    <row r="180" spans="1:6" s="43" customFormat="1" ht="18.75" x14ac:dyDescent="0.3">
      <c r="A180" s="68">
        <v>24</v>
      </c>
      <c r="B180" s="47" t="s">
        <v>111</v>
      </c>
      <c r="C180" s="46">
        <v>10</v>
      </c>
      <c r="D180" s="46">
        <v>30</v>
      </c>
      <c r="E180" s="48">
        <f t="shared" si="14"/>
        <v>300</v>
      </c>
      <c r="F180" s="49">
        <f t="shared" si="15"/>
        <v>3.6231884057971015E-3</v>
      </c>
    </row>
    <row r="181" spans="1:6" s="43" customFormat="1" ht="18.75" x14ac:dyDescent="0.3">
      <c r="A181" s="68">
        <v>25</v>
      </c>
      <c r="B181" s="47" t="s">
        <v>112</v>
      </c>
      <c r="C181" s="46">
        <v>5</v>
      </c>
      <c r="D181" s="46">
        <v>50</v>
      </c>
      <c r="E181" s="48">
        <f t="shared" si="14"/>
        <v>250</v>
      </c>
      <c r="F181" s="49">
        <f t="shared" si="15"/>
        <v>3.0193236714975845E-3</v>
      </c>
    </row>
    <row r="182" spans="1:6" s="43" customFormat="1" ht="18.75" x14ac:dyDescent="0.3">
      <c r="A182" s="68">
        <v>26</v>
      </c>
      <c r="B182" s="47" t="s">
        <v>113</v>
      </c>
      <c r="C182" s="46">
        <v>10</v>
      </c>
      <c r="D182" s="46">
        <v>25</v>
      </c>
      <c r="E182" s="48">
        <f t="shared" si="14"/>
        <v>250</v>
      </c>
      <c r="F182" s="49">
        <f t="shared" si="15"/>
        <v>3.0193236714975845E-3</v>
      </c>
    </row>
    <row r="183" spans="1:6" s="43" customFormat="1" ht="18.75" x14ac:dyDescent="0.3">
      <c r="A183" s="68">
        <v>27</v>
      </c>
      <c r="B183" s="47" t="s">
        <v>114</v>
      </c>
      <c r="C183" s="46">
        <v>10</v>
      </c>
      <c r="D183" s="48">
        <v>1350</v>
      </c>
      <c r="E183" s="48">
        <f t="shared" si="14"/>
        <v>13500</v>
      </c>
      <c r="F183" s="49">
        <f t="shared" si="15"/>
        <v>0.16304347826086957</v>
      </c>
    </row>
    <row r="184" spans="1:6" s="43" customFormat="1" ht="18.75" x14ac:dyDescent="0.3">
      <c r="A184" s="68">
        <v>28</v>
      </c>
      <c r="B184" s="47" t="s">
        <v>115</v>
      </c>
      <c r="C184" s="46">
        <v>10</v>
      </c>
      <c r="D184" s="48">
        <v>1400</v>
      </c>
      <c r="E184" s="48">
        <f t="shared" si="14"/>
        <v>14000</v>
      </c>
      <c r="F184" s="49">
        <f t="shared" si="15"/>
        <v>0.16908212560386474</v>
      </c>
    </row>
    <row r="185" spans="1:6" s="43" customFormat="1" ht="18.75" x14ac:dyDescent="0.3">
      <c r="A185" s="68">
        <v>29</v>
      </c>
      <c r="B185" s="47" t="s">
        <v>116</v>
      </c>
      <c r="C185" s="46">
        <v>15</v>
      </c>
      <c r="D185" s="46">
        <v>150</v>
      </c>
      <c r="E185" s="48">
        <f t="shared" si="14"/>
        <v>2250</v>
      </c>
      <c r="F185" s="49">
        <f t="shared" si="15"/>
        <v>2.717391304347826E-2</v>
      </c>
    </row>
    <row r="186" spans="1:6" s="43" customFormat="1" ht="18.75" x14ac:dyDescent="0.3">
      <c r="A186" s="68">
        <v>30</v>
      </c>
      <c r="B186" s="47" t="s">
        <v>117</v>
      </c>
      <c r="C186" s="46">
        <v>30</v>
      </c>
      <c r="D186" s="46">
        <v>150</v>
      </c>
      <c r="E186" s="48">
        <f t="shared" si="14"/>
        <v>4500</v>
      </c>
      <c r="F186" s="49">
        <f t="shared" si="15"/>
        <v>5.434782608695652E-2</v>
      </c>
    </row>
    <row r="187" spans="1:6" s="43" customFormat="1" ht="18.75" x14ac:dyDescent="0.3">
      <c r="A187" s="68">
        <v>31</v>
      </c>
      <c r="B187" s="47" t="s">
        <v>118</v>
      </c>
      <c r="C187" s="46">
        <v>5</v>
      </c>
      <c r="D187" s="46">
        <v>10</v>
      </c>
      <c r="E187" s="48">
        <f t="shared" si="14"/>
        <v>50</v>
      </c>
      <c r="F187" s="49">
        <f t="shared" si="15"/>
        <v>6.0386473429951688E-4</v>
      </c>
    </row>
    <row r="188" spans="1:6" s="43" customFormat="1" ht="18.75" x14ac:dyDescent="0.3">
      <c r="A188" s="68">
        <v>32</v>
      </c>
      <c r="B188" s="47" t="s">
        <v>119</v>
      </c>
      <c r="C188" s="46">
        <v>60</v>
      </c>
      <c r="D188" s="46">
        <v>14</v>
      </c>
      <c r="E188" s="48">
        <f t="shared" si="14"/>
        <v>840</v>
      </c>
      <c r="F188" s="49">
        <f t="shared" si="15"/>
        <v>1.0144927536231883E-2</v>
      </c>
    </row>
    <row r="189" spans="1:6" s="43" customFormat="1" ht="56.25" x14ac:dyDescent="0.25">
      <c r="A189" s="69">
        <v>33</v>
      </c>
      <c r="B189" s="56" t="s">
        <v>120</v>
      </c>
      <c r="C189" s="46">
        <v>60</v>
      </c>
      <c r="D189" s="46">
        <v>11</v>
      </c>
      <c r="E189" s="48">
        <f t="shared" si="14"/>
        <v>660</v>
      </c>
      <c r="F189" s="49">
        <f t="shared" si="15"/>
        <v>7.9710144927536229E-3</v>
      </c>
    </row>
    <row r="190" spans="1:6" s="43" customFormat="1" ht="18.75" x14ac:dyDescent="0.3">
      <c r="A190" s="68"/>
      <c r="B190" s="44" t="s">
        <v>87</v>
      </c>
      <c r="C190" s="44"/>
      <c r="D190" s="44"/>
      <c r="E190" s="44"/>
      <c r="F190" s="51">
        <f>SUM(F173:F189)</f>
        <v>0.81998792270531407</v>
      </c>
    </row>
    <row r="191" spans="1:6" s="43" customFormat="1" ht="18.75" x14ac:dyDescent="0.3">
      <c r="A191" s="70"/>
      <c r="B191" s="57"/>
      <c r="C191" s="57"/>
      <c r="D191" s="57"/>
      <c r="E191" s="57"/>
      <c r="F191" s="59"/>
    </row>
    <row r="192" spans="1:6" s="43" customFormat="1" ht="18.75" x14ac:dyDescent="0.3">
      <c r="A192" s="70"/>
      <c r="B192" s="57"/>
      <c r="C192" s="57"/>
      <c r="D192" s="57"/>
      <c r="E192" s="57"/>
      <c r="F192" s="59"/>
    </row>
    <row r="193" spans="1:6" s="43" customFormat="1" ht="20.25" x14ac:dyDescent="0.3">
      <c r="A193" s="70"/>
      <c r="B193" s="57"/>
      <c r="C193" s="57"/>
      <c r="D193" s="57"/>
      <c r="E193" s="57"/>
      <c r="F193" s="77">
        <v>31</v>
      </c>
    </row>
    <row r="194" spans="1:6" s="43" customFormat="1" ht="37.5" x14ac:dyDescent="0.25">
      <c r="A194" s="44" t="s">
        <v>21</v>
      </c>
      <c r="B194" s="44" t="s">
        <v>22</v>
      </c>
      <c r="C194" s="44" t="s">
        <v>23</v>
      </c>
      <c r="D194" s="44" t="s">
        <v>24</v>
      </c>
      <c r="E194" s="44" t="s">
        <v>25</v>
      </c>
      <c r="F194" s="44" t="s">
        <v>26</v>
      </c>
    </row>
    <row r="195" spans="1:6" s="43" customFormat="1" ht="37.5" x14ac:dyDescent="0.25">
      <c r="A195" s="69">
        <v>34</v>
      </c>
      <c r="B195" s="56" t="s">
        <v>121</v>
      </c>
      <c r="C195" s="55">
        <v>5</v>
      </c>
      <c r="D195" s="55">
        <v>40</v>
      </c>
      <c r="E195" s="55">
        <f>C195*D195</f>
        <v>200</v>
      </c>
      <c r="F195" s="63">
        <f>E195/82800</f>
        <v>2.4154589371980675E-3</v>
      </c>
    </row>
    <row r="196" spans="1:6" s="43" customFormat="1" ht="56.25" x14ac:dyDescent="0.25">
      <c r="A196" s="69">
        <v>35</v>
      </c>
      <c r="B196" s="56" t="s">
        <v>122</v>
      </c>
      <c r="C196" s="55">
        <v>60</v>
      </c>
      <c r="D196" s="55">
        <v>339</v>
      </c>
      <c r="E196" s="55">
        <f t="shared" ref="E196:E205" si="16">C196*D196</f>
        <v>20340</v>
      </c>
      <c r="F196" s="63">
        <f t="shared" ref="F196:F205" si="17">E196/82800</f>
        <v>0.24565217391304348</v>
      </c>
    </row>
    <row r="197" spans="1:6" s="43" customFormat="1" ht="18.75" x14ac:dyDescent="0.25">
      <c r="A197" s="69">
        <v>36</v>
      </c>
      <c r="B197" s="56" t="s">
        <v>123</v>
      </c>
      <c r="C197" s="55">
        <v>5</v>
      </c>
      <c r="D197" s="55">
        <v>32</v>
      </c>
      <c r="E197" s="55">
        <f t="shared" si="16"/>
        <v>160</v>
      </c>
      <c r="F197" s="63">
        <f t="shared" si="17"/>
        <v>1.9323671497584541E-3</v>
      </c>
    </row>
    <row r="198" spans="1:6" s="43" customFormat="1" ht="37.5" x14ac:dyDescent="0.25">
      <c r="A198" s="69">
        <v>37</v>
      </c>
      <c r="B198" s="56" t="s">
        <v>124</v>
      </c>
      <c r="C198" s="55">
        <v>60</v>
      </c>
      <c r="D198" s="55">
        <v>400</v>
      </c>
      <c r="E198" s="55">
        <f t="shared" si="16"/>
        <v>24000</v>
      </c>
      <c r="F198" s="63">
        <f t="shared" si="17"/>
        <v>0.28985507246376813</v>
      </c>
    </row>
    <row r="199" spans="1:6" s="43" customFormat="1" ht="37.5" x14ac:dyDescent="0.25">
      <c r="A199" s="69">
        <v>38</v>
      </c>
      <c r="B199" s="56" t="s">
        <v>125</v>
      </c>
      <c r="C199" s="55">
        <v>120</v>
      </c>
      <c r="D199" s="55">
        <v>60</v>
      </c>
      <c r="E199" s="55">
        <f t="shared" si="16"/>
        <v>7200</v>
      </c>
      <c r="F199" s="63">
        <f t="shared" si="17"/>
        <v>8.6956521739130432E-2</v>
      </c>
    </row>
    <row r="200" spans="1:6" s="43" customFormat="1" ht="18.75" x14ac:dyDescent="0.3">
      <c r="A200" s="68">
        <v>39</v>
      </c>
      <c r="B200" s="47" t="s">
        <v>126</v>
      </c>
      <c r="C200" s="46">
        <v>120</v>
      </c>
      <c r="D200" s="46">
        <v>60</v>
      </c>
      <c r="E200" s="55">
        <f t="shared" si="16"/>
        <v>7200</v>
      </c>
      <c r="F200" s="63">
        <f t="shared" si="17"/>
        <v>8.6956521739130432E-2</v>
      </c>
    </row>
    <row r="201" spans="1:6" s="43" customFormat="1" ht="18.75" x14ac:dyDescent="0.3">
      <c r="A201" s="68">
        <v>40</v>
      </c>
      <c r="B201" s="47" t="s">
        <v>127</v>
      </c>
      <c r="C201" s="46">
        <v>60</v>
      </c>
      <c r="D201" s="46">
        <v>60</v>
      </c>
      <c r="E201" s="55">
        <f t="shared" si="16"/>
        <v>3600</v>
      </c>
      <c r="F201" s="63">
        <f t="shared" si="17"/>
        <v>4.3478260869565216E-2</v>
      </c>
    </row>
    <row r="202" spans="1:6" s="43" customFormat="1" ht="18.75" x14ac:dyDescent="0.3">
      <c r="A202" s="68">
        <v>41</v>
      </c>
      <c r="B202" s="47" t="s">
        <v>128</v>
      </c>
      <c r="C202" s="46">
        <v>60</v>
      </c>
      <c r="D202" s="46">
        <v>30</v>
      </c>
      <c r="E202" s="55">
        <f t="shared" si="16"/>
        <v>1800</v>
      </c>
      <c r="F202" s="63">
        <f t="shared" si="17"/>
        <v>2.1739130434782608E-2</v>
      </c>
    </row>
    <row r="203" spans="1:6" s="43" customFormat="1" ht="18.75" x14ac:dyDescent="0.3">
      <c r="A203" s="68">
        <v>42</v>
      </c>
      <c r="B203" s="47" t="s">
        <v>129</v>
      </c>
      <c r="C203" s="46">
        <v>300</v>
      </c>
      <c r="D203" s="46">
        <v>2</v>
      </c>
      <c r="E203" s="55">
        <f t="shared" si="16"/>
        <v>600</v>
      </c>
      <c r="F203" s="63">
        <f t="shared" si="17"/>
        <v>7.246376811594203E-3</v>
      </c>
    </row>
    <row r="204" spans="1:6" s="43" customFormat="1" ht="18.75" x14ac:dyDescent="0.3">
      <c r="A204" s="68">
        <v>43</v>
      </c>
      <c r="B204" s="47" t="s">
        <v>130</v>
      </c>
      <c r="C204" s="46">
        <v>1080</v>
      </c>
      <c r="D204" s="46">
        <v>1</v>
      </c>
      <c r="E204" s="55">
        <f t="shared" si="16"/>
        <v>1080</v>
      </c>
      <c r="F204" s="63">
        <f t="shared" si="17"/>
        <v>1.3043478260869565E-2</v>
      </c>
    </row>
    <row r="205" spans="1:6" s="43" customFormat="1" ht="18.75" x14ac:dyDescent="0.3">
      <c r="A205" s="68">
        <v>44</v>
      </c>
      <c r="B205" s="47" t="s">
        <v>131</v>
      </c>
      <c r="C205" s="46">
        <v>60</v>
      </c>
      <c r="D205" s="46">
        <v>140</v>
      </c>
      <c r="E205" s="55">
        <f t="shared" si="16"/>
        <v>8400</v>
      </c>
      <c r="F205" s="63">
        <f t="shared" si="17"/>
        <v>0.10144927536231885</v>
      </c>
    </row>
    <row r="206" spans="1:6" s="43" customFormat="1" ht="18.75" x14ac:dyDescent="0.3">
      <c r="A206" s="68"/>
      <c r="B206" s="44" t="s">
        <v>87</v>
      </c>
      <c r="C206" s="44"/>
      <c r="D206" s="44"/>
      <c r="E206" s="44"/>
      <c r="F206" s="51">
        <f>SUM(F195:F205)</f>
        <v>0.90072463768115929</v>
      </c>
    </row>
    <row r="207" spans="1:6" s="43" customFormat="1" ht="18.75" x14ac:dyDescent="0.3">
      <c r="A207" s="64"/>
      <c r="B207" s="65" t="s">
        <v>340</v>
      </c>
      <c r="C207" s="66"/>
      <c r="D207" s="66"/>
      <c r="E207" s="66"/>
      <c r="F207" s="67">
        <f>F168+F190+F206</f>
        <v>3.0994565217391306</v>
      </c>
    </row>
    <row r="208" spans="1:6" s="43" customFormat="1" ht="15" x14ac:dyDescent="0.25"/>
    <row r="209" spans="1:6" s="43" customFormat="1" ht="15" x14ac:dyDescent="0.25"/>
    <row r="210" spans="1:6" s="43" customFormat="1" ht="15" x14ac:dyDescent="0.25"/>
    <row r="211" spans="1:6" s="43" customFormat="1" ht="15" x14ac:dyDescent="0.25"/>
    <row r="212" spans="1:6" s="43" customFormat="1" ht="15" x14ac:dyDescent="0.25"/>
    <row r="213" spans="1:6" s="43" customFormat="1" ht="15" x14ac:dyDescent="0.25"/>
    <row r="214" spans="1:6" s="43" customFormat="1" ht="20.25" x14ac:dyDescent="0.25">
      <c r="F214" s="77">
        <v>32</v>
      </c>
    </row>
    <row r="215" spans="1:6" s="43" customFormat="1" ht="37.5" x14ac:dyDescent="0.25">
      <c r="A215" s="44" t="s">
        <v>21</v>
      </c>
      <c r="B215" s="44" t="s">
        <v>22</v>
      </c>
      <c r="C215" s="44" t="s">
        <v>23</v>
      </c>
      <c r="D215" s="44" t="s">
        <v>24</v>
      </c>
      <c r="E215" s="44" t="s">
        <v>25</v>
      </c>
      <c r="F215" s="44" t="s">
        <v>26</v>
      </c>
    </row>
    <row r="216" spans="1:6" s="43" customFormat="1" ht="18.75" x14ac:dyDescent="0.25">
      <c r="A216" s="44"/>
      <c r="B216" s="45" t="s">
        <v>133</v>
      </c>
      <c r="C216" s="44"/>
      <c r="D216" s="44"/>
      <c r="E216" s="44"/>
      <c r="F216" s="44"/>
    </row>
    <row r="217" spans="1:6" s="43" customFormat="1" ht="18.75" x14ac:dyDescent="0.3">
      <c r="A217" s="68">
        <v>1</v>
      </c>
      <c r="B217" s="47" t="s">
        <v>134</v>
      </c>
      <c r="C217" s="46">
        <v>5</v>
      </c>
      <c r="D217" s="46">
        <v>60</v>
      </c>
      <c r="E217" s="46">
        <f>C217*D217</f>
        <v>300</v>
      </c>
      <c r="F217" s="49">
        <f>E217/82800</f>
        <v>3.6231884057971015E-3</v>
      </c>
    </row>
    <row r="218" spans="1:6" s="43" customFormat="1" ht="18.75" x14ac:dyDescent="0.3">
      <c r="A218" s="68">
        <v>2</v>
      </c>
      <c r="B218" s="47" t="s">
        <v>135</v>
      </c>
      <c r="C218" s="46">
        <v>15</v>
      </c>
      <c r="D218" s="46">
        <v>60</v>
      </c>
      <c r="E218" s="46">
        <f t="shared" ref="E218:E235" si="18">C218*D218</f>
        <v>900</v>
      </c>
      <c r="F218" s="49">
        <f t="shared" ref="F218:F235" si="19">E218/82800</f>
        <v>1.0869565217391304E-2</v>
      </c>
    </row>
    <row r="219" spans="1:6" s="43" customFormat="1" ht="18.75" x14ac:dyDescent="0.3">
      <c r="A219" s="68">
        <v>3</v>
      </c>
      <c r="B219" s="47" t="s">
        <v>136</v>
      </c>
      <c r="C219" s="46">
        <v>480</v>
      </c>
      <c r="D219" s="46">
        <v>49</v>
      </c>
      <c r="E219" s="46">
        <f t="shared" si="18"/>
        <v>23520</v>
      </c>
      <c r="F219" s="49">
        <f t="shared" si="19"/>
        <v>0.28405797101449276</v>
      </c>
    </row>
    <row r="220" spans="1:6" s="43" customFormat="1" ht="18.75" x14ac:dyDescent="0.3">
      <c r="A220" s="68">
        <v>4</v>
      </c>
      <c r="B220" s="47" t="s">
        <v>137</v>
      </c>
      <c r="C220" s="46">
        <v>480</v>
      </c>
      <c r="D220" s="46">
        <v>65</v>
      </c>
      <c r="E220" s="46">
        <f t="shared" si="18"/>
        <v>31200</v>
      </c>
      <c r="F220" s="49">
        <f t="shared" si="19"/>
        <v>0.37681159420289856</v>
      </c>
    </row>
    <row r="221" spans="1:6" s="43" customFormat="1" ht="18.75" x14ac:dyDescent="0.3">
      <c r="A221" s="68">
        <v>5</v>
      </c>
      <c r="B221" s="47" t="s">
        <v>138</v>
      </c>
      <c r="C221" s="46">
        <v>60</v>
      </c>
      <c r="D221" s="46">
        <v>54</v>
      </c>
      <c r="E221" s="46">
        <f t="shared" si="18"/>
        <v>3240</v>
      </c>
      <c r="F221" s="49">
        <f t="shared" si="19"/>
        <v>3.9130434782608699E-2</v>
      </c>
    </row>
    <row r="222" spans="1:6" s="43" customFormat="1" ht="18.75" x14ac:dyDescent="0.3">
      <c r="A222" s="68">
        <v>6</v>
      </c>
      <c r="B222" s="47" t="s">
        <v>139</v>
      </c>
      <c r="C222" s="46">
        <v>60</v>
      </c>
      <c r="D222" s="46">
        <v>67</v>
      </c>
      <c r="E222" s="46">
        <f t="shared" si="18"/>
        <v>4020</v>
      </c>
      <c r="F222" s="49">
        <f t="shared" si="19"/>
        <v>4.8550724637681161E-2</v>
      </c>
    </row>
    <row r="223" spans="1:6" s="43" customFormat="1" ht="18.75" x14ac:dyDescent="0.3">
      <c r="A223" s="68">
        <v>7</v>
      </c>
      <c r="B223" s="47" t="s">
        <v>140</v>
      </c>
      <c r="C223" s="48">
        <v>1080</v>
      </c>
      <c r="D223" s="46">
        <v>45</v>
      </c>
      <c r="E223" s="46">
        <f t="shared" si="18"/>
        <v>48600</v>
      </c>
      <c r="F223" s="49">
        <f t="shared" si="19"/>
        <v>0.58695652173913049</v>
      </c>
    </row>
    <row r="224" spans="1:6" s="43" customFormat="1" ht="18.75" x14ac:dyDescent="0.3">
      <c r="A224" s="68">
        <v>8</v>
      </c>
      <c r="B224" s="47" t="s">
        <v>141</v>
      </c>
      <c r="C224" s="46">
        <v>180</v>
      </c>
      <c r="D224" s="46">
        <v>52</v>
      </c>
      <c r="E224" s="46">
        <f t="shared" si="18"/>
        <v>9360</v>
      </c>
      <c r="F224" s="49">
        <f t="shared" si="19"/>
        <v>0.11304347826086956</v>
      </c>
    </row>
    <row r="225" spans="1:6" s="43" customFormat="1" ht="18.75" x14ac:dyDescent="0.3">
      <c r="A225" s="68">
        <v>9</v>
      </c>
      <c r="B225" s="47" t="s">
        <v>142</v>
      </c>
      <c r="C225" s="46">
        <v>240</v>
      </c>
      <c r="D225" s="46">
        <v>18</v>
      </c>
      <c r="E225" s="46">
        <f t="shared" si="18"/>
        <v>4320</v>
      </c>
      <c r="F225" s="49">
        <f t="shared" si="19"/>
        <v>5.2173913043478258E-2</v>
      </c>
    </row>
    <row r="226" spans="1:6" s="43" customFormat="1" ht="18.75" x14ac:dyDescent="0.3">
      <c r="A226" s="68">
        <v>10</v>
      </c>
      <c r="B226" s="47" t="s">
        <v>143</v>
      </c>
      <c r="C226" s="46">
        <v>240</v>
      </c>
      <c r="D226" s="46">
        <v>52</v>
      </c>
      <c r="E226" s="46">
        <f t="shared" si="18"/>
        <v>12480</v>
      </c>
      <c r="F226" s="49">
        <f t="shared" si="19"/>
        <v>0.15072463768115943</v>
      </c>
    </row>
    <row r="227" spans="1:6" s="43" customFormat="1" ht="18.75" x14ac:dyDescent="0.3">
      <c r="A227" s="68">
        <v>11</v>
      </c>
      <c r="B227" s="47" t="s">
        <v>144</v>
      </c>
      <c r="C227" s="46">
        <v>120</v>
      </c>
      <c r="D227" s="46">
        <v>18</v>
      </c>
      <c r="E227" s="46">
        <f t="shared" si="18"/>
        <v>2160</v>
      </c>
      <c r="F227" s="49">
        <f t="shared" si="19"/>
        <v>2.6086956521739129E-2</v>
      </c>
    </row>
    <row r="228" spans="1:6" s="43" customFormat="1" ht="18.75" x14ac:dyDescent="0.3">
      <c r="A228" s="68">
        <v>12</v>
      </c>
      <c r="B228" s="47" t="s">
        <v>145</v>
      </c>
      <c r="C228" s="48">
        <v>720</v>
      </c>
      <c r="D228" s="46">
        <v>1</v>
      </c>
      <c r="E228" s="46">
        <f t="shared" si="18"/>
        <v>720</v>
      </c>
      <c r="F228" s="49">
        <f t="shared" si="19"/>
        <v>8.6956521739130436E-3</v>
      </c>
    </row>
    <row r="229" spans="1:6" s="43" customFormat="1" ht="18.75" x14ac:dyDescent="0.3">
      <c r="A229" s="68">
        <v>13</v>
      </c>
      <c r="B229" s="47" t="s">
        <v>146</v>
      </c>
      <c r="C229" s="46">
        <v>300</v>
      </c>
      <c r="D229" s="46">
        <v>1</v>
      </c>
      <c r="E229" s="46">
        <f t="shared" si="18"/>
        <v>300</v>
      </c>
      <c r="F229" s="49">
        <f t="shared" si="19"/>
        <v>3.6231884057971015E-3</v>
      </c>
    </row>
    <row r="230" spans="1:6" s="43" customFormat="1" ht="18.75" x14ac:dyDescent="0.3">
      <c r="A230" s="68">
        <v>14</v>
      </c>
      <c r="B230" s="47" t="s">
        <v>147</v>
      </c>
      <c r="C230" s="46">
        <v>30</v>
      </c>
      <c r="D230" s="46">
        <v>9</v>
      </c>
      <c r="E230" s="46">
        <f t="shared" si="18"/>
        <v>270</v>
      </c>
      <c r="F230" s="49">
        <f t="shared" si="19"/>
        <v>3.2608695652173911E-3</v>
      </c>
    </row>
    <row r="231" spans="1:6" s="43" customFormat="1" ht="18.75" x14ac:dyDescent="0.3">
      <c r="A231" s="68">
        <v>15</v>
      </c>
      <c r="B231" s="47" t="s">
        <v>148</v>
      </c>
      <c r="C231" s="46">
        <v>180</v>
      </c>
      <c r="D231" s="46">
        <v>1</v>
      </c>
      <c r="E231" s="46">
        <f t="shared" si="18"/>
        <v>180</v>
      </c>
      <c r="F231" s="49">
        <f t="shared" si="19"/>
        <v>2.1739130434782609E-3</v>
      </c>
    </row>
    <row r="232" spans="1:6" s="43" customFormat="1" ht="18.75" x14ac:dyDescent="0.3">
      <c r="A232" s="68">
        <v>16</v>
      </c>
      <c r="B232" s="47" t="s">
        <v>149</v>
      </c>
      <c r="C232" s="46">
        <v>120</v>
      </c>
      <c r="D232" s="46">
        <v>1</v>
      </c>
      <c r="E232" s="46">
        <f t="shared" si="18"/>
        <v>120</v>
      </c>
      <c r="F232" s="49">
        <f t="shared" si="19"/>
        <v>1.4492753623188406E-3</v>
      </c>
    </row>
    <row r="233" spans="1:6" s="43" customFormat="1" ht="18.75" x14ac:dyDescent="0.3">
      <c r="A233" s="68">
        <v>17</v>
      </c>
      <c r="B233" s="47" t="s">
        <v>150</v>
      </c>
      <c r="C233" s="46">
        <v>60</v>
      </c>
      <c r="D233" s="46">
        <v>1</v>
      </c>
      <c r="E233" s="46">
        <f t="shared" si="18"/>
        <v>60</v>
      </c>
      <c r="F233" s="49">
        <f t="shared" si="19"/>
        <v>7.246376811594203E-4</v>
      </c>
    </row>
    <row r="234" spans="1:6" s="43" customFormat="1" ht="18.75" x14ac:dyDescent="0.3">
      <c r="A234" s="68">
        <v>18</v>
      </c>
      <c r="B234" s="47" t="s">
        <v>151</v>
      </c>
      <c r="C234" s="46">
        <v>480</v>
      </c>
      <c r="D234" s="46">
        <v>1</v>
      </c>
      <c r="E234" s="46">
        <f t="shared" si="18"/>
        <v>480</v>
      </c>
      <c r="F234" s="49">
        <f t="shared" si="19"/>
        <v>5.7971014492753624E-3</v>
      </c>
    </row>
    <row r="235" spans="1:6" s="43" customFormat="1" ht="18.75" x14ac:dyDescent="0.3">
      <c r="A235" s="68">
        <v>19</v>
      </c>
      <c r="B235" s="47" t="s">
        <v>152</v>
      </c>
      <c r="C235" s="46">
        <v>180</v>
      </c>
      <c r="D235" s="46">
        <v>19</v>
      </c>
      <c r="E235" s="46">
        <f t="shared" si="18"/>
        <v>3420</v>
      </c>
      <c r="F235" s="49">
        <f t="shared" si="19"/>
        <v>4.1304347826086954E-2</v>
      </c>
    </row>
    <row r="236" spans="1:6" s="43" customFormat="1" ht="18.75" x14ac:dyDescent="0.3">
      <c r="A236" s="68"/>
      <c r="B236" s="44" t="s">
        <v>87</v>
      </c>
      <c r="C236" s="44"/>
      <c r="D236" s="44"/>
      <c r="E236" s="44"/>
      <c r="F236" s="51">
        <f>SUM(F217:F235)</f>
        <v>1.7590579710144929</v>
      </c>
    </row>
    <row r="237" spans="1:6" s="43" customFormat="1" ht="18.75" x14ac:dyDescent="0.3">
      <c r="A237" s="70"/>
      <c r="B237" s="57"/>
      <c r="C237" s="57"/>
      <c r="D237" s="57"/>
      <c r="E237" s="57"/>
      <c r="F237" s="59"/>
    </row>
    <row r="238" spans="1:6" s="43" customFormat="1" ht="18.75" x14ac:dyDescent="0.3">
      <c r="A238" s="70"/>
      <c r="B238" s="57"/>
      <c r="C238" s="57"/>
      <c r="D238" s="57"/>
      <c r="E238" s="57"/>
      <c r="F238" s="59"/>
    </row>
    <row r="239" spans="1:6" s="43" customFormat="1" ht="20.25" x14ac:dyDescent="0.3">
      <c r="A239" s="70"/>
      <c r="B239" s="57"/>
      <c r="C239" s="57"/>
      <c r="D239" s="57"/>
      <c r="E239" s="57"/>
      <c r="F239" s="77">
        <v>33</v>
      </c>
    </row>
    <row r="240" spans="1:6" s="43" customFormat="1" ht="37.5" x14ac:dyDescent="0.25">
      <c r="A240" s="44" t="s">
        <v>21</v>
      </c>
      <c r="B240" s="44" t="s">
        <v>22</v>
      </c>
      <c r="C240" s="44" t="s">
        <v>23</v>
      </c>
      <c r="D240" s="44" t="s">
        <v>24</v>
      </c>
      <c r="E240" s="44" t="s">
        <v>25</v>
      </c>
      <c r="F240" s="44" t="s">
        <v>26</v>
      </c>
    </row>
    <row r="241" spans="1:6" s="43" customFormat="1" ht="18.75" x14ac:dyDescent="0.3">
      <c r="A241" s="68">
        <v>20</v>
      </c>
      <c r="B241" s="47" t="s">
        <v>153</v>
      </c>
      <c r="C241" s="46">
        <v>120</v>
      </c>
      <c r="D241" s="46">
        <v>3</v>
      </c>
      <c r="E241" s="48">
        <f>C241*D241</f>
        <v>360</v>
      </c>
      <c r="F241" s="49">
        <f>E241/82800</f>
        <v>4.3478260869565218E-3</v>
      </c>
    </row>
    <row r="242" spans="1:6" s="43" customFormat="1" ht="18.75" x14ac:dyDescent="0.3">
      <c r="A242" s="68">
        <v>21</v>
      </c>
      <c r="B242" s="47" t="s">
        <v>154</v>
      </c>
      <c r="C242" s="46">
        <v>120</v>
      </c>
      <c r="D242" s="46">
        <v>40</v>
      </c>
      <c r="E242" s="48">
        <f t="shared" ref="E242:E260" si="20">C242*D242</f>
        <v>4800</v>
      </c>
      <c r="F242" s="49">
        <f t="shared" ref="F242:F260" si="21">E242/82800</f>
        <v>5.7971014492753624E-2</v>
      </c>
    </row>
    <row r="243" spans="1:6" s="43" customFormat="1" ht="18.75" x14ac:dyDescent="0.3">
      <c r="A243" s="68">
        <v>22</v>
      </c>
      <c r="B243" s="47" t="s">
        <v>155</v>
      </c>
      <c r="C243" s="46">
        <v>180</v>
      </c>
      <c r="D243" s="46">
        <v>12</v>
      </c>
      <c r="E243" s="48">
        <f t="shared" si="20"/>
        <v>2160</v>
      </c>
      <c r="F243" s="49">
        <f t="shared" si="21"/>
        <v>2.6086956521739129E-2</v>
      </c>
    </row>
    <row r="244" spans="1:6" s="43" customFormat="1" ht="18.75" x14ac:dyDescent="0.3">
      <c r="A244" s="68">
        <v>23</v>
      </c>
      <c r="B244" s="47" t="s">
        <v>156</v>
      </c>
      <c r="C244" s="46">
        <v>40</v>
      </c>
      <c r="D244" s="46">
        <v>10</v>
      </c>
      <c r="E244" s="48">
        <f t="shared" si="20"/>
        <v>400</v>
      </c>
      <c r="F244" s="49">
        <f t="shared" si="21"/>
        <v>4.830917874396135E-3</v>
      </c>
    </row>
    <row r="245" spans="1:6" s="43" customFormat="1" ht="18.75" x14ac:dyDescent="0.3">
      <c r="A245" s="68">
        <v>24</v>
      </c>
      <c r="B245" s="47" t="s">
        <v>157</v>
      </c>
      <c r="C245" s="48">
        <v>2400</v>
      </c>
      <c r="D245" s="46">
        <v>2</v>
      </c>
      <c r="E245" s="48">
        <f t="shared" si="20"/>
        <v>4800</v>
      </c>
      <c r="F245" s="49">
        <f t="shared" si="21"/>
        <v>5.7971014492753624E-2</v>
      </c>
    </row>
    <row r="246" spans="1:6" s="43" customFormat="1" ht="18.75" x14ac:dyDescent="0.3">
      <c r="A246" s="68">
        <v>25</v>
      </c>
      <c r="B246" s="47" t="s">
        <v>158</v>
      </c>
      <c r="C246" s="46">
        <v>750</v>
      </c>
      <c r="D246" s="46">
        <v>2</v>
      </c>
      <c r="E246" s="48">
        <f t="shared" si="20"/>
        <v>1500</v>
      </c>
      <c r="F246" s="49">
        <f t="shared" si="21"/>
        <v>1.8115942028985508E-2</v>
      </c>
    </row>
    <row r="247" spans="1:6" s="43" customFormat="1" ht="18.75" x14ac:dyDescent="0.3">
      <c r="A247" s="68">
        <v>26</v>
      </c>
      <c r="B247" s="47" t="s">
        <v>159</v>
      </c>
      <c r="C247" s="46">
        <v>960</v>
      </c>
      <c r="D247" s="46">
        <v>2</v>
      </c>
      <c r="E247" s="48">
        <f t="shared" si="20"/>
        <v>1920</v>
      </c>
      <c r="F247" s="49">
        <f t="shared" si="21"/>
        <v>2.318840579710145E-2</v>
      </c>
    </row>
    <row r="248" spans="1:6" s="43" customFormat="1" ht="18.75" x14ac:dyDescent="0.3">
      <c r="A248" s="68">
        <v>27</v>
      </c>
      <c r="B248" s="47" t="s">
        <v>160</v>
      </c>
      <c r="C248" s="46">
        <v>300</v>
      </c>
      <c r="D248" s="46">
        <v>10</v>
      </c>
      <c r="E248" s="48">
        <f t="shared" si="20"/>
        <v>3000</v>
      </c>
      <c r="F248" s="49">
        <f t="shared" si="21"/>
        <v>3.6231884057971016E-2</v>
      </c>
    </row>
    <row r="249" spans="1:6" s="43" customFormat="1" ht="18.75" x14ac:dyDescent="0.3">
      <c r="A249" s="68">
        <v>28</v>
      </c>
      <c r="B249" s="47" t="s">
        <v>281</v>
      </c>
      <c r="C249" s="46">
        <v>180</v>
      </c>
      <c r="D249" s="46">
        <v>50</v>
      </c>
      <c r="E249" s="48">
        <f t="shared" si="20"/>
        <v>9000</v>
      </c>
      <c r="F249" s="49">
        <f t="shared" si="21"/>
        <v>0.10869565217391304</v>
      </c>
    </row>
    <row r="250" spans="1:6" s="43" customFormat="1" ht="18.75" x14ac:dyDescent="0.3">
      <c r="A250" s="68">
        <v>29</v>
      </c>
      <c r="B250" s="47" t="s">
        <v>161</v>
      </c>
      <c r="C250" s="46">
        <v>480</v>
      </c>
      <c r="D250" s="46">
        <v>24</v>
      </c>
      <c r="E250" s="48">
        <f t="shared" si="20"/>
        <v>11520</v>
      </c>
      <c r="F250" s="49">
        <f t="shared" si="21"/>
        <v>0.1391304347826087</v>
      </c>
    </row>
    <row r="251" spans="1:6" s="43" customFormat="1" ht="18.75" x14ac:dyDescent="0.3">
      <c r="A251" s="68">
        <v>30</v>
      </c>
      <c r="B251" s="47" t="s">
        <v>162</v>
      </c>
      <c r="C251" s="46">
        <v>60</v>
      </c>
      <c r="D251" s="46">
        <v>10</v>
      </c>
      <c r="E251" s="48">
        <f t="shared" si="20"/>
        <v>600</v>
      </c>
      <c r="F251" s="49">
        <f t="shared" si="21"/>
        <v>7.246376811594203E-3</v>
      </c>
    </row>
    <row r="252" spans="1:6" s="43" customFormat="1" ht="18.75" x14ac:dyDescent="0.3">
      <c r="A252" s="68">
        <v>31</v>
      </c>
      <c r="B252" s="47" t="s">
        <v>163</v>
      </c>
      <c r="C252" s="46">
        <v>60</v>
      </c>
      <c r="D252" s="46">
        <v>31</v>
      </c>
      <c r="E252" s="48">
        <f t="shared" si="20"/>
        <v>1860</v>
      </c>
      <c r="F252" s="49">
        <f t="shared" si="21"/>
        <v>2.2463768115942029E-2</v>
      </c>
    </row>
    <row r="253" spans="1:6" s="43" customFormat="1" ht="18.75" x14ac:dyDescent="0.3">
      <c r="A253" s="68">
        <v>32</v>
      </c>
      <c r="B253" s="47" t="s">
        <v>164</v>
      </c>
      <c r="C253" s="46">
        <v>50</v>
      </c>
      <c r="D253" s="46">
        <v>80</v>
      </c>
      <c r="E253" s="48">
        <f t="shared" si="20"/>
        <v>4000</v>
      </c>
      <c r="F253" s="49">
        <f t="shared" si="21"/>
        <v>4.8309178743961352E-2</v>
      </c>
    </row>
    <row r="254" spans="1:6" s="43" customFormat="1" ht="18.75" x14ac:dyDescent="0.3">
      <c r="A254" s="68">
        <v>33</v>
      </c>
      <c r="B254" s="47" t="s">
        <v>165</v>
      </c>
      <c r="C254" s="46">
        <v>30</v>
      </c>
      <c r="D254" s="46">
        <v>40</v>
      </c>
      <c r="E254" s="48">
        <f t="shared" si="20"/>
        <v>1200</v>
      </c>
      <c r="F254" s="49">
        <f t="shared" si="21"/>
        <v>1.4492753623188406E-2</v>
      </c>
    </row>
    <row r="255" spans="1:6" s="43" customFormat="1" ht="18.75" x14ac:dyDescent="0.3">
      <c r="A255" s="68">
        <v>34</v>
      </c>
      <c r="B255" s="47" t="s">
        <v>284</v>
      </c>
      <c r="C255" s="46">
        <v>180</v>
      </c>
      <c r="D255" s="46">
        <v>70</v>
      </c>
      <c r="E255" s="48">
        <f t="shared" si="20"/>
        <v>12600</v>
      </c>
      <c r="F255" s="49">
        <f t="shared" si="21"/>
        <v>0.15217391304347827</v>
      </c>
    </row>
    <row r="256" spans="1:6" s="43" customFormat="1" ht="18.75" x14ac:dyDescent="0.3">
      <c r="A256" s="68">
        <v>35</v>
      </c>
      <c r="B256" s="47" t="s">
        <v>166</v>
      </c>
      <c r="C256" s="46">
        <v>180</v>
      </c>
      <c r="D256" s="46">
        <v>18</v>
      </c>
      <c r="E256" s="48">
        <f t="shared" si="20"/>
        <v>3240</v>
      </c>
      <c r="F256" s="49">
        <f t="shared" si="21"/>
        <v>3.9130434782608699E-2</v>
      </c>
    </row>
    <row r="257" spans="1:6" s="43" customFormat="1" ht="18.75" x14ac:dyDescent="0.3">
      <c r="A257" s="68">
        <v>36</v>
      </c>
      <c r="B257" s="47" t="s">
        <v>167</v>
      </c>
      <c r="C257" s="46">
        <v>180</v>
      </c>
      <c r="D257" s="46">
        <v>9</v>
      </c>
      <c r="E257" s="48">
        <f t="shared" si="20"/>
        <v>1620</v>
      </c>
      <c r="F257" s="49">
        <f t="shared" si="21"/>
        <v>1.9565217391304349E-2</v>
      </c>
    </row>
    <row r="258" spans="1:6" s="43" customFormat="1" ht="37.5" x14ac:dyDescent="0.25">
      <c r="A258" s="69">
        <v>37</v>
      </c>
      <c r="B258" s="47" t="s">
        <v>168</v>
      </c>
      <c r="C258" s="46">
        <v>120</v>
      </c>
      <c r="D258" s="46">
        <v>18</v>
      </c>
      <c r="E258" s="48">
        <f t="shared" si="20"/>
        <v>2160</v>
      </c>
      <c r="F258" s="49">
        <f t="shared" si="21"/>
        <v>2.6086956521739129E-2</v>
      </c>
    </row>
    <row r="259" spans="1:6" s="43" customFormat="1" ht="18.75" x14ac:dyDescent="0.3">
      <c r="A259" s="68">
        <v>38</v>
      </c>
      <c r="B259" s="47" t="s">
        <v>169</v>
      </c>
      <c r="C259" s="46">
        <v>480</v>
      </c>
      <c r="D259" s="46">
        <v>14</v>
      </c>
      <c r="E259" s="48">
        <f t="shared" si="20"/>
        <v>6720</v>
      </c>
      <c r="F259" s="49">
        <f t="shared" si="21"/>
        <v>8.1159420289855067E-2</v>
      </c>
    </row>
    <row r="260" spans="1:6" s="43" customFormat="1" ht="18.75" x14ac:dyDescent="0.3">
      <c r="A260" s="68">
        <v>39</v>
      </c>
      <c r="B260" s="47" t="s">
        <v>170</v>
      </c>
      <c r="C260" s="48">
        <v>1440</v>
      </c>
      <c r="D260" s="46">
        <v>4</v>
      </c>
      <c r="E260" s="48">
        <f t="shared" si="20"/>
        <v>5760</v>
      </c>
      <c r="F260" s="49">
        <f t="shared" si="21"/>
        <v>6.9565217391304349E-2</v>
      </c>
    </row>
    <row r="261" spans="1:6" s="43" customFormat="1" ht="23.25" customHeight="1" x14ac:dyDescent="0.3">
      <c r="A261" s="68"/>
      <c r="B261" s="44" t="s">
        <v>87</v>
      </c>
      <c r="C261" s="44"/>
      <c r="D261" s="44"/>
      <c r="E261" s="44"/>
      <c r="F261" s="51">
        <f>SUM(F241:F260)</f>
        <v>0.95676328502415453</v>
      </c>
    </row>
    <row r="262" spans="1:6" s="43" customFormat="1" ht="23.25" customHeight="1" x14ac:dyDescent="0.3">
      <c r="A262" s="70"/>
      <c r="B262" s="57"/>
      <c r="C262" s="57"/>
      <c r="D262" s="57"/>
      <c r="E262" s="57"/>
      <c r="F262" s="59"/>
    </row>
    <row r="263" spans="1:6" s="43" customFormat="1" ht="20.25" x14ac:dyDescent="0.3">
      <c r="A263" s="70"/>
      <c r="B263" s="57"/>
      <c r="C263" s="57"/>
      <c r="D263" s="57"/>
      <c r="E263" s="57"/>
      <c r="F263" s="77">
        <v>34</v>
      </c>
    </row>
    <row r="264" spans="1:6" s="43" customFormat="1" ht="37.5" x14ac:dyDescent="0.25">
      <c r="A264" s="44" t="s">
        <v>21</v>
      </c>
      <c r="B264" s="44" t="s">
        <v>22</v>
      </c>
      <c r="C264" s="44" t="s">
        <v>23</v>
      </c>
      <c r="D264" s="44" t="s">
        <v>24</v>
      </c>
      <c r="E264" s="44" t="s">
        <v>25</v>
      </c>
      <c r="F264" s="44" t="s">
        <v>26</v>
      </c>
    </row>
    <row r="265" spans="1:6" s="43" customFormat="1" ht="18.75" x14ac:dyDescent="0.3">
      <c r="A265" s="68">
        <v>40</v>
      </c>
      <c r="B265" s="47" t="s">
        <v>171</v>
      </c>
      <c r="C265" s="46">
        <v>180</v>
      </c>
      <c r="D265" s="46">
        <v>10</v>
      </c>
      <c r="E265" s="48">
        <f>C265*D265</f>
        <v>1800</v>
      </c>
      <c r="F265" s="49">
        <f>E265/82800</f>
        <v>2.1739130434782608E-2</v>
      </c>
    </row>
    <row r="266" spans="1:6" s="43" customFormat="1" ht="18.75" x14ac:dyDescent="0.3">
      <c r="A266" s="68">
        <v>41</v>
      </c>
      <c r="B266" s="47" t="s">
        <v>172</v>
      </c>
      <c r="C266" s="46">
        <v>480</v>
      </c>
      <c r="D266" s="46">
        <v>10</v>
      </c>
      <c r="E266" s="48">
        <f t="shared" ref="E266:E270" si="22">C266*D266</f>
        <v>4800</v>
      </c>
      <c r="F266" s="49">
        <f t="shared" ref="F266:F270" si="23">E266/82800</f>
        <v>5.7971014492753624E-2</v>
      </c>
    </row>
    <row r="267" spans="1:6" s="43" customFormat="1" ht="18.75" x14ac:dyDescent="0.3">
      <c r="A267" s="68">
        <v>42</v>
      </c>
      <c r="B267" s="47" t="s">
        <v>173</v>
      </c>
      <c r="C267" s="46">
        <v>480</v>
      </c>
      <c r="D267" s="46">
        <v>10</v>
      </c>
      <c r="E267" s="48">
        <f t="shared" si="22"/>
        <v>4800</v>
      </c>
      <c r="F267" s="49">
        <f t="shared" si="23"/>
        <v>5.7971014492753624E-2</v>
      </c>
    </row>
    <row r="268" spans="1:6" s="43" customFormat="1" ht="18.75" x14ac:dyDescent="0.3">
      <c r="A268" s="68">
        <v>43</v>
      </c>
      <c r="B268" s="47" t="s">
        <v>174</v>
      </c>
      <c r="C268" s="46">
        <v>60</v>
      </c>
      <c r="D268" s="46">
        <v>10</v>
      </c>
      <c r="E268" s="48">
        <f t="shared" si="22"/>
        <v>600</v>
      </c>
      <c r="F268" s="49">
        <f t="shared" si="23"/>
        <v>7.246376811594203E-3</v>
      </c>
    </row>
    <row r="269" spans="1:6" s="43" customFormat="1" ht="18.75" x14ac:dyDescent="0.3">
      <c r="A269" s="68">
        <v>44</v>
      </c>
      <c r="B269" s="47" t="s">
        <v>175</v>
      </c>
      <c r="C269" s="46">
        <v>60</v>
      </c>
      <c r="D269" s="46">
        <v>50</v>
      </c>
      <c r="E269" s="48">
        <f t="shared" si="22"/>
        <v>3000</v>
      </c>
      <c r="F269" s="49">
        <f t="shared" si="23"/>
        <v>3.6231884057971016E-2</v>
      </c>
    </row>
    <row r="270" spans="1:6" s="43" customFormat="1" ht="18.75" x14ac:dyDescent="0.3">
      <c r="A270" s="68">
        <v>45</v>
      </c>
      <c r="B270" s="47" t="s">
        <v>176</v>
      </c>
      <c r="C270" s="46">
        <v>30</v>
      </c>
      <c r="D270" s="46">
        <v>100</v>
      </c>
      <c r="E270" s="48">
        <f t="shared" si="22"/>
        <v>3000</v>
      </c>
      <c r="F270" s="49">
        <f t="shared" si="23"/>
        <v>3.6231884057971016E-2</v>
      </c>
    </row>
    <row r="271" spans="1:6" s="43" customFormat="1" ht="18.75" x14ac:dyDescent="0.3">
      <c r="A271" s="68"/>
      <c r="B271" s="44" t="s">
        <v>87</v>
      </c>
      <c r="C271" s="44"/>
      <c r="D271" s="44"/>
      <c r="E271" s="44"/>
      <c r="F271" s="51">
        <f>SUM(F265:F270)</f>
        <v>0.21739130434782608</v>
      </c>
    </row>
    <row r="272" spans="1:6" s="43" customFormat="1" ht="18.75" x14ac:dyDescent="0.3">
      <c r="A272" s="64"/>
      <c r="B272" s="65" t="s">
        <v>341</v>
      </c>
      <c r="C272" s="66"/>
      <c r="D272" s="66"/>
      <c r="E272" s="66"/>
      <c r="F272" s="67">
        <f>F236+F261+F271</f>
        <v>2.9332125603864734</v>
      </c>
    </row>
    <row r="273" s="43" customFormat="1" ht="15" x14ac:dyDescent="0.25"/>
    <row r="274" s="43" customFormat="1" ht="15" x14ac:dyDescent="0.25"/>
    <row r="275" s="43" customFormat="1" ht="15" x14ac:dyDescent="0.25"/>
    <row r="276" s="43" customFormat="1" ht="15" x14ac:dyDescent="0.25"/>
    <row r="277" s="43" customFormat="1" ht="15" x14ac:dyDescent="0.25"/>
    <row r="278" s="43" customFormat="1" ht="15" x14ac:dyDescent="0.25"/>
    <row r="279" s="43" customFormat="1" ht="15" x14ac:dyDescent="0.25"/>
    <row r="280" s="43" customFormat="1" ht="15" customHeight="1" x14ac:dyDescent="0.25"/>
    <row r="281" s="43" customFormat="1" ht="15" x14ac:dyDescent="0.25"/>
    <row r="282" s="43" customFormat="1" ht="15" x14ac:dyDescent="0.25"/>
    <row r="283" s="43" customFormat="1" ht="15" x14ac:dyDescent="0.25"/>
    <row r="284" s="43" customFormat="1" ht="15" x14ac:dyDescent="0.25"/>
    <row r="285" s="43" customFormat="1" ht="15" x14ac:dyDescent="0.25"/>
    <row r="286" s="43" customFormat="1" ht="15" x14ac:dyDescent="0.25"/>
    <row r="287" s="43" customFormat="1" ht="15" x14ac:dyDescent="0.25"/>
    <row r="288" s="43" customFormat="1" ht="15" x14ac:dyDescent="0.25"/>
    <row r="289" spans="1:6" s="43" customFormat="1" ht="15" x14ac:dyDescent="0.25"/>
    <row r="290" spans="1:6" s="43" customFormat="1" ht="15" x14ac:dyDescent="0.25"/>
    <row r="291" spans="1:6" s="43" customFormat="1" ht="15" x14ac:dyDescent="0.25"/>
    <row r="292" spans="1:6" s="43" customFormat="1" ht="20.25" x14ac:dyDescent="0.25">
      <c r="F292" s="77">
        <v>35</v>
      </c>
    </row>
    <row r="293" spans="1:6" s="43" customFormat="1" ht="37.5" x14ac:dyDescent="0.25">
      <c r="A293" s="44" t="s">
        <v>21</v>
      </c>
      <c r="B293" s="44" t="s">
        <v>22</v>
      </c>
      <c r="C293" s="44" t="s">
        <v>23</v>
      </c>
      <c r="D293" s="44" t="s">
        <v>24</v>
      </c>
      <c r="E293" s="44" t="s">
        <v>25</v>
      </c>
      <c r="F293" s="44" t="s">
        <v>26</v>
      </c>
    </row>
    <row r="294" spans="1:6" s="43" customFormat="1" ht="18.75" x14ac:dyDescent="0.25">
      <c r="A294" s="44"/>
      <c r="B294" s="45" t="s">
        <v>178</v>
      </c>
      <c r="C294" s="44"/>
      <c r="D294" s="44"/>
      <c r="E294" s="44"/>
      <c r="F294" s="44"/>
    </row>
    <row r="295" spans="1:6" s="43" customFormat="1" ht="18.75" x14ac:dyDescent="0.3">
      <c r="A295" s="68">
        <v>1</v>
      </c>
      <c r="B295" s="47" t="s">
        <v>179</v>
      </c>
      <c r="C295" s="46">
        <v>300</v>
      </c>
      <c r="D295" s="46">
        <v>20</v>
      </c>
      <c r="E295" s="48">
        <f>C295*D295</f>
        <v>6000</v>
      </c>
      <c r="F295" s="49">
        <f>E295/82800</f>
        <v>7.2463768115942032E-2</v>
      </c>
    </row>
    <row r="296" spans="1:6" s="43" customFormat="1" ht="18.75" x14ac:dyDescent="0.3">
      <c r="A296" s="68">
        <v>2</v>
      </c>
      <c r="B296" s="47" t="s">
        <v>180</v>
      </c>
      <c r="C296" s="46">
        <v>90</v>
      </c>
      <c r="D296" s="46">
        <v>35</v>
      </c>
      <c r="E296" s="48">
        <f t="shared" ref="E296:E308" si="24">C296*D296</f>
        <v>3150</v>
      </c>
      <c r="F296" s="49">
        <f t="shared" ref="F296:F308" si="25">E296/82800</f>
        <v>3.8043478260869568E-2</v>
      </c>
    </row>
    <row r="297" spans="1:6" s="43" customFormat="1" ht="18.75" x14ac:dyDescent="0.3">
      <c r="A297" s="68">
        <v>3</v>
      </c>
      <c r="B297" s="47" t="s">
        <v>181</v>
      </c>
      <c r="C297" s="46">
        <v>30</v>
      </c>
      <c r="D297" s="46">
        <v>180</v>
      </c>
      <c r="E297" s="48">
        <f t="shared" si="24"/>
        <v>5400</v>
      </c>
      <c r="F297" s="49">
        <f t="shared" si="25"/>
        <v>6.5217391304347824E-2</v>
      </c>
    </row>
    <row r="298" spans="1:6" s="43" customFormat="1" ht="18.75" x14ac:dyDescent="0.3">
      <c r="A298" s="68">
        <v>4</v>
      </c>
      <c r="B298" s="47" t="s">
        <v>75</v>
      </c>
      <c r="C298" s="46">
        <v>60</v>
      </c>
      <c r="D298" s="46">
        <v>24</v>
      </c>
      <c r="E298" s="48">
        <f t="shared" si="24"/>
        <v>1440</v>
      </c>
      <c r="F298" s="49">
        <f t="shared" si="25"/>
        <v>1.7391304347826087E-2</v>
      </c>
    </row>
    <row r="299" spans="1:6" s="43" customFormat="1" ht="18.75" x14ac:dyDescent="0.3">
      <c r="A299" s="68">
        <v>5</v>
      </c>
      <c r="B299" s="47" t="s">
        <v>182</v>
      </c>
      <c r="C299" s="46">
        <v>600</v>
      </c>
      <c r="D299" s="46">
        <v>12</v>
      </c>
      <c r="E299" s="48">
        <f t="shared" si="24"/>
        <v>7200</v>
      </c>
      <c r="F299" s="49">
        <f t="shared" si="25"/>
        <v>8.6956521739130432E-2</v>
      </c>
    </row>
    <row r="300" spans="1:6" s="43" customFormat="1" ht="18.75" x14ac:dyDescent="0.3">
      <c r="A300" s="68">
        <v>6</v>
      </c>
      <c r="B300" s="47" t="s">
        <v>183</v>
      </c>
      <c r="C300" s="46">
        <v>30</v>
      </c>
      <c r="D300" s="46">
        <v>30</v>
      </c>
      <c r="E300" s="48">
        <f t="shared" si="24"/>
        <v>900</v>
      </c>
      <c r="F300" s="49">
        <f t="shared" si="25"/>
        <v>1.0869565217391304E-2</v>
      </c>
    </row>
    <row r="301" spans="1:6" s="43" customFormat="1" ht="18.75" x14ac:dyDescent="0.3">
      <c r="A301" s="68">
        <v>7</v>
      </c>
      <c r="B301" s="47" t="s">
        <v>184</v>
      </c>
      <c r="C301" s="46">
        <v>5</v>
      </c>
      <c r="D301" s="46">
        <v>125</v>
      </c>
      <c r="E301" s="48">
        <f t="shared" si="24"/>
        <v>625</v>
      </c>
      <c r="F301" s="49">
        <f t="shared" si="25"/>
        <v>7.548309178743961E-3</v>
      </c>
    </row>
    <row r="302" spans="1:6" s="43" customFormat="1" ht="18.75" x14ac:dyDescent="0.3">
      <c r="A302" s="68">
        <v>8</v>
      </c>
      <c r="B302" s="47" t="s">
        <v>185</v>
      </c>
      <c r="C302" s="46">
        <v>30</v>
      </c>
      <c r="D302" s="46">
        <v>157</v>
      </c>
      <c r="E302" s="48">
        <f t="shared" si="24"/>
        <v>4710</v>
      </c>
      <c r="F302" s="49">
        <f t="shared" si="25"/>
        <v>5.6884057971014493E-2</v>
      </c>
    </row>
    <row r="303" spans="1:6" s="43" customFormat="1" ht="37.5" x14ac:dyDescent="0.25">
      <c r="A303" s="69">
        <v>9</v>
      </c>
      <c r="B303" s="56" t="s">
        <v>186</v>
      </c>
      <c r="C303" s="46">
        <v>120</v>
      </c>
      <c r="D303" s="46">
        <v>180</v>
      </c>
      <c r="E303" s="48">
        <f t="shared" si="24"/>
        <v>21600</v>
      </c>
      <c r="F303" s="49">
        <f t="shared" si="25"/>
        <v>0.2608695652173913</v>
      </c>
    </row>
    <row r="304" spans="1:6" s="43" customFormat="1" ht="37.5" x14ac:dyDescent="0.25">
      <c r="A304" s="69">
        <v>10</v>
      </c>
      <c r="B304" s="56" t="s">
        <v>186</v>
      </c>
      <c r="C304" s="46">
        <v>120</v>
      </c>
      <c r="D304" s="46">
        <v>180</v>
      </c>
      <c r="E304" s="48">
        <f t="shared" si="24"/>
        <v>21600</v>
      </c>
      <c r="F304" s="49">
        <f t="shared" si="25"/>
        <v>0.2608695652173913</v>
      </c>
    </row>
    <row r="305" spans="1:6" s="43" customFormat="1" ht="37.5" x14ac:dyDescent="0.25">
      <c r="A305" s="69">
        <v>11</v>
      </c>
      <c r="B305" s="56" t="s">
        <v>186</v>
      </c>
      <c r="C305" s="46">
        <v>480</v>
      </c>
      <c r="D305" s="46">
        <v>3</v>
      </c>
      <c r="E305" s="48">
        <f t="shared" si="24"/>
        <v>1440</v>
      </c>
      <c r="F305" s="49">
        <f t="shared" si="25"/>
        <v>1.7391304347826087E-2</v>
      </c>
    </row>
    <row r="306" spans="1:6" s="43" customFormat="1" ht="37.5" x14ac:dyDescent="0.25">
      <c r="A306" s="69">
        <v>12</v>
      </c>
      <c r="B306" s="56" t="s">
        <v>187</v>
      </c>
      <c r="C306" s="46">
        <v>30</v>
      </c>
      <c r="D306" s="46">
        <v>210</v>
      </c>
      <c r="E306" s="48">
        <f t="shared" si="24"/>
        <v>6300</v>
      </c>
      <c r="F306" s="49">
        <f t="shared" si="25"/>
        <v>7.6086956521739135E-2</v>
      </c>
    </row>
    <row r="307" spans="1:6" s="43" customFormat="1" ht="37.5" x14ac:dyDescent="0.25">
      <c r="A307" s="69">
        <v>13</v>
      </c>
      <c r="B307" s="56" t="s">
        <v>188</v>
      </c>
      <c r="C307" s="46">
        <v>960</v>
      </c>
      <c r="D307" s="46">
        <v>3</v>
      </c>
      <c r="E307" s="48">
        <f t="shared" si="24"/>
        <v>2880</v>
      </c>
      <c r="F307" s="49">
        <f t="shared" si="25"/>
        <v>3.4782608695652174E-2</v>
      </c>
    </row>
    <row r="308" spans="1:6" s="43" customFormat="1" ht="18.75" x14ac:dyDescent="0.3">
      <c r="A308" s="68">
        <v>14</v>
      </c>
      <c r="B308" s="47" t="s">
        <v>189</v>
      </c>
      <c r="C308" s="46">
        <v>30</v>
      </c>
      <c r="D308" s="46">
        <v>24</v>
      </c>
      <c r="E308" s="48">
        <f t="shared" si="24"/>
        <v>720</v>
      </c>
      <c r="F308" s="49">
        <f t="shared" si="25"/>
        <v>8.6956521739130436E-3</v>
      </c>
    </row>
    <row r="309" spans="1:6" s="43" customFormat="1" ht="18.75" x14ac:dyDescent="0.3">
      <c r="A309" s="68"/>
      <c r="B309" s="44" t="s">
        <v>87</v>
      </c>
      <c r="C309" s="44"/>
      <c r="D309" s="44"/>
      <c r="E309" s="44"/>
      <c r="F309" s="51">
        <f>SUM(F295:F308)</f>
        <v>1.0140700483091787</v>
      </c>
    </row>
    <row r="310" spans="1:6" s="43" customFormat="1" ht="18.75" x14ac:dyDescent="0.3">
      <c r="A310" s="70"/>
      <c r="B310" s="57"/>
      <c r="C310" s="57"/>
      <c r="D310" s="57"/>
      <c r="E310" s="57"/>
      <c r="F310" s="59"/>
    </row>
    <row r="311" spans="1:6" s="43" customFormat="1" ht="18.75" x14ac:dyDescent="0.3">
      <c r="A311" s="70"/>
      <c r="B311" s="57"/>
      <c r="C311" s="57"/>
      <c r="D311" s="57"/>
      <c r="E311" s="57"/>
      <c r="F311" s="59"/>
    </row>
    <row r="312" spans="1:6" s="43" customFormat="1" ht="20.25" x14ac:dyDescent="0.3">
      <c r="A312" s="70"/>
      <c r="B312" s="57"/>
      <c r="C312" s="57"/>
      <c r="D312" s="57"/>
      <c r="E312" s="57"/>
      <c r="F312" s="77">
        <v>36</v>
      </c>
    </row>
    <row r="313" spans="1:6" s="43" customFormat="1" ht="37.5" x14ac:dyDescent="0.25">
      <c r="A313" s="44" t="s">
        <v>21</v>
      </c>
      <c r="B313" s="44" t="s">
        <v>22</v>
      </c>
      <c r="C313" s="44" t="s">
        <v>23</v>
      </c>
      <c r="D313" s="44" t="s">
        <v>24</v>
      </c>
      <c r="E313" s="44" t="s">
        <v>25</v>
      </c>
      <c r="F313" s="44" t="s">
        <v>26</v>
      </c>
    </row>
    <row r="314" spans="1:6" s="43" customFormat="1" ht="18.75" x14ac:dyDescent="0.3">
      <c r="A314" s="68">
        <v>15</v>
      </c>
      <c r="B314" s="47" t="s">
        <v>190</v>
      </c>
      <c r="C314" s="46">
        <v>120</v>
      </c>
      <c r="D314" s="46">
        <v>35</v>
      </c>
      <c r="E314" s="48">
        <f>C314*D314</f>
        <v>4200</v>
      </c>
      <c r="F314" s="49">
        <f>E314/82800</f>
        <v>5.0724637681159424E-2</v>
      </c>
    </row>
    <row r="315" spans="1:6" s="43" customFormat="1" ht="37.5" x14ac:dyDescent="0.25">
      <c r="A315" s="69">
        <v>16</v>
      </c>
      <c r="B315" s="71" t="s">
        <v>191</v>
      </c>
      <c r="C315" s="46">
        <v>50</v>
      </c>
      <c r="D315" s="46">
        <v>18</v>
      </c>
      <c r="E315" s="48">
        <f t="shared" ref="E315:E326" si="26">C315*D315</f>
        <v>900</v>
      </c>
      <c r="F315" s="49">
        <f t="shared" ref="F315:F326" si="27">E315/82800</f>
        <v>1.0869565217391304E-2</v>
      </c>
    </row>
    <row r="316" spans="1:6" s="43" customFormat="1" ht="37.5" x14ac:dyDescent="0.25">
      <c r="A316" s="69">
        <v>17</v>
      </c>
      <c r="B316" s="56" t="s">
        <v>191</v>
      </c>
      <c r="C316" s="46">
        <v>30</v>
      </c>
      <c r="D316" s="46">
        <v>18</v>
      </c>
      <c r="E316" s="48">
        <f t="shared" si="26"/>
        <v>540</v>
      </c>
      <c r="F316" s="49">
        <f t="shared" si="27"/>
        <v>6.5217391304347823E-3</v>
      </c>
    </row>
    <row r="317" spans="1:6" s="43" customFormat="1" ht="37.5" x14ac:dyDescent="0.25">
      <c r="A317" s="69">
        <v>18</v>
      </c>
      <c r="B317" s="56" t="s">
        <v>192</v>
      </c>
      <c r="C317" s="46">
        <v>180</v>
      </c>
      <c r="D317" s="46">
        <v>25</v>
      </c>
      <c r="E317" s="48">
        <f t="shared" si="26"/>
        <v>4500</v>
      </c>
      <c r="F317" s="49">
        <f t="shared" si="27"/>
        <v>5.434782608695652E-2</v>
      </c>
    </row>
    <row r="318" spans="1:6" s="43" customFormat="1" ht="18.75" x14ac:dyDescent="0.25">
      <c r="A318" s="69">
        <v>19</v>
      </c>
      <c r="B318" s="56" t="s">
        <v>193</v>
      </c>
      <c r="C318" s="46">
        <v>180</v>
      </c>
      <c r="D318" s="46">
        <v>9</v>
      </c>
      <c r="E318" s="48">
        <f t="shared" si="26"/>
        <v>1620</v>
      </c>
      <c r="F318" s="49">
        <f t="shared" si="27"/>
        <v>1.9565217391304349E-2</v>
      </c>
    </row>
    <row r="319" spans="1:6" s="43" customFormat="1" ht="37.5" x14ac:dyDescent="0.25">
      <c r="A319" s="69">
        <v>20</v>
      </c>
      <c r="B319" s="56" t="s">
        <v>194</v>
      </c>
      <c r="C319" s="46">
        <v>360</v>
      </c>
      <c r="D319" s="46">
        <v>15</v>
      </c>
      <c r="E319" s="48">
        <f t="shared" si="26"/>
        <v>5400</v>
      </c>
      <c r="F319" s="49">
        <f t="shared" si="27"/>
        <v>6.5217391304347824E-2</v>
      </c>
    </row>
    <row r="320" spans="1:6" s="43" customFormat="1" ht="37.5" x14ac:dyDescent="0.25">
      <c r="A320" s="69">
        <v>21</v>
      </c>
      <c r="B320" s="56" t="s">
        <v>195</v>
      </c>
      <c r="C320" s="48">
        <v>1080</v>
      </c>
      <c r="D320" s="46">
        <v>9</v>
      </c>
      <c r="E320" s="48">
        <f t="shared" si="26"/>
        <v>9720</v>
      </c>
      <c r="F320" s="49">
        <f t="shared" si="27"/>
        <v>0.11739130434782609</v>
      </c>
    </row>
    <row r="321" spans="1:6" s="43" customFormat="1" ht="37.5" x14ac:dyDescent="0.25">
      <c r="A321" s="69">
        <v>22</v>
      </c>
      <c r="B321" s="56" t="s">
        <v>196</v>
      </c>
      <c r="C321" s="46">
        <v>360</v>
      </c>
      <c r="D321" s="46">
        <v>32</v>
      </c>
      <c r="E321" s="48">
        <f t="shared" si="26"/>
        <v>11520</v>
      </c>
      <c r="F321" s="49">
        <f t="shared" si="27"/>
        <v>0.1391304347826087</v>
      </c>
    </row>
    <row r="322" spans="1:6" s="43" customFormat="1" ht="18.75" x14ac:dyDescent="0.25">
      <c r="A322" s="69">
        <v>23</v>
      </c>
      <c r="B322" s="71" t="s">
        <v>197</v>
      </c>
      <c r="C322" s="48">
        <v>2160</v>
      </c>
      <c r="D322" s="46">
        <v>5</v>
      </c>
      <c r="E322" s="48">
        <f t="shared" si="26"/>
        <v>10800</v>
      </c>
      <c r="F322" s="49">
        <f t="shared" si="27"/>
        <v>0.13043478260869565</v>
      </c>
    </row>
    <row r="323" spans="1:6" s="43" customFormat="1" ht="22.5" customHeight="1" x14ac:dyDescent="0.25">
      <c r="A323" s="69">
        <v>24</v>
      </c>
      <c r="B323" s="56" t="s">
        <v>198</v>
      </c>
      <c r="C323" s="46">
        <v>60</v>
      </c>
      <c r="D323" s="46">
        <v>9</v>
      </c>
      <c r="E323" s="48">
        <f t="shared" si="26"/>
        <v>540</v>
      </c>
      <c r="F323" s="49">
        <f t="shared" si="27"/>
        <v>6.5217391304347823E-3</v>
      </c>
    </row>
    <row r="324" spans="1:6" s="43" customFormat="1" ht="18.75" x14ac:dyDescent="0.25">
      <c r="A324" s="69">
        <v>25</v>
      </c>
      <c r="B324" s="56" t="s">
        <v>199</v>
      </c>
      <c r="C324" s="46">
        <v>360</v>
      </c>
      <c r="D324" s="46">
        <v>9</v>
      </c>
      <c r="E324" s="48">
        <f t="shared" si="26"/>
        <v>3240</v>
      </c>
      <c r="F324" s="49">
        <f t="shared" si="27"/>
        <v>3.9130434782608699E-2</v>
      </c>
    </row>
    <row r="325" spans="1:6" s="43" customFormat="1" ht="37.5" x14ac:dyDescent="0.25">
      <c r="A325" s="69">
        <v>26</v>
      </c>
      <c r="B325" s="56" t="s">
        <v>200</v>
      </c>
      <c r="C325" s="48">
        <v>1440</v>
      </c>
      <c r="D325" s="46">
        <v>8</v>
      </c>
      <c r="E325" s="48">
        <f t="shared" si="26"/>
        <v>11520</v>
      </c>
      <c r="F325" s="49">
        <f t="shared" si="27"/>
        <v>0.1391304347826087</v>
      </c>
    </row>
    <row r="326" spans="1:6" s="43" customFormat="1" ht="18.75" x14ac:dyDescent="0.3">
      <c r="A326" s="68">
        <v>27</v>
      </c>
      <c r="B326" s="47" t="s">
        <v>201</v>
      </c>
      <c r="C326" s="48">
        <v>1440</v>
      </c>
      <c r="D326" s="46">
        <v>9</v>
      </c>
      <c r="E326" s="48">
        <f t="shared" si="26"/>
        <v>12960</v>
      </c>
      <c r="F326" s="49">
        <f t="shared" si="27"/>
        <v>0.15652173913043479</v>
      </c>
    </row>
    <row r="327" spans="1:6" s="43" customFormat="1" ht="18.75" x14ac:dyDescent="0.3">
      <c r="A327" s="68"/>
      <c r="B327" s="44" t="s">
        <v>87</v>
      </c>
      <c r="C327" s="44"/>
      <c r="D327" s="44"/>
      <c r="E327" s="44"/>
      <c r="F327" s="51">
        <f>SUM(F314:F326)</f>
        <v>0.93550724637681149</v>
      </c>
    </row>
    <row r="328" spans="1:6" s="43" customFormat="1" ht="18.75" x14ac:dyDescent="0.3">
      <c r="A328" s="70"/>
      <c r="B328" s="57"/>
      <c r="C328" s="57"/>
      <c r="D328" s="57"/>
      <c r="E328" s="57"/>
      <c r="F328" s="59"/>
    </row>
    <row r="329" spans="1:6" s="43" customFormat="1" ht="18.75" x14ac:dyDescent="0.3">
      <c r="A329" s="70"/>
      <c r="B329" s="57"/>
      <c r="C329" s="57"/>
      <c r="D329" s="57"/>
      <c r="E329" s="57"/>
      <c r="F329" s="59"/>
    </row>
    <row r="330" spans="1:6" s="43" customFormat="1" ht="20.25" x14ac:dyDescent="0.3">
      <c r="A330" s="70"/>
      <c r="B330" s="57"/>
      <c r="C330" s="57"/>
      <c r="D330" s="57"/>
      <c r="E330" s="57"/>
      <c r="F330" s="77">
        <v>37</v>
      </c>
    </row>
    <row r="331" spans="1:6" s="43" customFormat="1" ht="37.5" x14ac:dyDescent="0.25">
      <c r="A331" s="44" t="s">
        <v>21</v>
      </c>
      <c r="B331" s="44" t="s">
        <v>22</v>
      </c>
      <c r="C331" s="44" t="s">
        <v>23</v>
      </c>
      <c r="D331" s="44" t="s">
        <v>24</v>
      </c>
      <c r="E331" s="44" t="s">
        <v>25</v>
      </c>
      <c r="F331" s="44" t="s">
        <v>26</v>
      </c>
    </row>
    <row r="332" spans="1:6" s="43" customFormat="1" ht="18.75" x14ac:dyDescent="0.3">
      <c r="A332" s="68">
        <v>28</v>
      </c>
      <c r="B332" s="47" t="s">
        <v>202</v>
      </c>
      <c r="C332" s="48">
        <v>2400</v>
      </c>
      <c r="D332" s="46">
        <v>2</v>
      </c>
      <c r="E332" s="48">
        <f>C332*D332</f>
        <v>4800</v>
      </c>
      <c r="F332" s="49">
        <f>E332/82800</f>
        <v>5.7971014492753624E-2</v>
      </c>
    </row>
    <row r="333" spans="1:6" s="43" customFormat="1" ht="18.75" x14ac:dyDescent="0.3">
      <c r="A333" s="68">
        <v>29</v>
      </c>
      <c r="B333" s="47" t="s">
        <v>203</v>
      </c>
      <c r="C333" s="48">
        <v>1440</v>
      </c>
      <c r="D333" s="46">
        <v>2</v>
      </c>
      <c r="E333" s="48">
        <f t="shared" ref="E333:E349" si="28">C333*D333</f>
        <v>2880</v>
      </c>
      <c r="F333" s="49">
        <f t="shared" ref="F333:F349" si="29">E333/82800</f>
        <v>3.4782608695652174E-2</v>
      </c>
    </row>
    <row r="334" spans="1:6" s="43" customFormat="1" ht="18.75" x14ac:dyDescent="0.3">
      <c r="A334" s="68">
        <v>30</v>
      </c>
      <c r="B334" s="47" t="s">
        <v>204</v>
      </c>
      <c r="C334" s="48">
        <v>2400</v>
      </c>
      <c r="D334" s="46">
        <v>2</v>
      </c>
      <c r="E334" s="48">
        <f t="shared" si="28"/>
        <v>4800</v>
      </c>
      <c r="F334" s="49">
        <f t="shared" si="29"/>
        <v>5.7971014492753624E-2</v>
      </c>
    </row>
    <row r="335" spans="1:6" s="43" customFormat="1" ht="18.75" x14ac:dyDescent="0.3">
      <c r="A335" s="68">
        <v>31</v>
      </c>
      <c r="B335" s="72" t="s">
        <v>205</v>
      </c>
      <c r="C335" s="46">
        <v>120</v>
      </c>
      <c r="D335" s="46">
        <v>30</v>
      </c>
      <c r="E335" s="48">
        <f t="shared" si="28"/>
        <v>3600</v>
      </c>
      <c r="F335" s="49">
        <f t="shared" si="29"/>
        <v>4.3478260869565216E-2</v>
      </c>
    </row>
    <row r="336" spans="1:6" s="43" customFormat="1" ht="18.75" x14ac:dyDescent="0.3">
      <c r="A336" s="68">
        <v>32</v>
      </c>
      <c r="B336" s="47" t="s">
        <v>232</v>
      </c>
      <c r="C336" s="46">
        <v>120</v>
      </c>
      <c r="D336" s="46">
        <v>21</v>
      </c>
      <c r="E336" s="48">
        <f t="shared" si="28"/>
        <v>2520</v>
      </c>
      <c r="F336" s="49">
        <f t="shared" si="29"/>
        <v>3.0434782608695653E-2</v>
      </c>
    </row>
    <row r="337" spans="1:6" s="43" customFormat="1" ht="18.75" x14ac:dyDescent="0.3">
      <c r="A337" s="68">
        <v>33</v>
      </c>
      <c r="B337" s="47" t="s">
        <v>206</v>
      </c>
      <c r="C337" s="46">
        <v>180</v>
      </c>
      <c r="D337" s="46">
        <v>15</v>
      </c>
      <c r="E337" s="48">
        <f t="shared" si="28"/>
        <v>2700</v>
      </c>
      <c r="F337" s="49">
        <f t="shared" si="29"/>
        <v>3.2608695652173912E-2</v>
      </c>
    </row>
    <row r="338" spans="1:6" s="43" customFormat="1" ht="18.75" x14ac:dyDescent="0.3">
      <c r="A338" s="68">
        <v>34</v>
      </c>
      <c r="B338" s="47" t="s">
        <v>207</v>
      </c>
      <c r="C338" s="46">
        <v>720</v>
      </c>
      <c r="D338" s="46">
        <v>2</v>
      </c>
      <c r="E338" s="48">
        <f t="shared" si="28"/>
        <v>1440</v>
      </c>
      <c r="F338" s="49">
        <f t="shared" si="29"/>
        <v>1.7391304347826087E-2</v>
      </c>
    </row>
    <row r="339" spans="1:6" s="43" customFormat="1" ht="18.75" x14ac:dyDescent="0.3">
      <c r="A339" s="68">
        <v>35</v>
      </c>
      <c r="B339" s="47" t="s">
        <v>208</v>
      </c>
      <c r="C339" s="48">
        <v>2400</v>
      </c>
      <c r="D339" s="46">
        <v>3</v>
      </c>
      <c r="E339" s="48">
        <f t="shared" si="28"/>
        <v>7200</v>
      </c>
      <c r="F339" s="49">
        <f t="shared" si="29"/>
        <v>8.6956521739130432E-2</v>
      </c>
    </row>
    <row r="340" spans="1:6" s="43" customFormat="1" ht="18.75" x14ac:dyDescent="0.3">
      <c r="A340" s="68">
        <v>36</v>
      </c>
      <c r="B340" s="47" t="s">
        <v>209</v>
      </c>
      <c r="C340" s="46">
        <v>960</v>
      </c>
      <c r="D340" s="46">
        <v>5</v>
      </c>
      <c r="E340" s="48">
        <f t="shared" si="28"/>
        <v>4800</v>
      </c>
      <c r="F340" s="49">
        <f t="shared" si="29"/>
        <v>5.7971014492753624E-2</v>
      </c>
    </row>
    <row r="341" spans="1:6" s="43" customFormat="1" ht="18.75" x14ac:dyDescent="0.3">
      <c r="A341" s="68">
        <v>37</v>
      </c>
      <c r="B341" s="47" t="s">
        <v>210</v>
      </c>
      <c r="C341" s="46">
        <v>960</v>
      </c>
      <c r="D341" s="46">
        <v>5</v>
      </c>
      <c r="E341" s="48">
        <f t="shared" si="28"/>
        <v>4800</v>
      </c>
      <c r="F341" s="49">
        <f t="shared" si="29"/>
        <v>5.7971014492753624E-2</v>
      </c>
    </row>
    <row r="342" spans="1:6" s="43" customFormat="1" ht="18.75" x14ac:dyDescent="0.3">
      <c r="A342" s="68">
        <v>38</v>
      </c>
      <c r="B342" s="47" t="s">
        <v>211</v>
      </c>
      <c r="C342" s="46">
        <v>60</v>
      </c>
      <c r="D342" s="46">
        <v>40</v>
      </c>
      <c r="E342" s="48">
        <f t="shared" si="28"/>
        <v>2400</v>
      </c>
      <c r="F342" s="49">
        <f t="shared" si="29"/>
        <v>2.8985507246376812E-2</v>
      </c>
    </row>
    <row r="343" spans="1:6" s="43" customFormat="1" ht="18.75" x14ac:dyDescent="0.3">
      <c r="A343" s="68">
        <v>39</v>
      </c>
      <c r="B343" s="47" t="s">
        <v>323</v>
      </c>
      <c r="C343" s="46">
        <v>120</v>
      </c>
      <c r="D343" s="46">
        <v>20</v>
      </c>
      <c r="E343" s="48">
        <f t="shared" si="28"/>
        <v>2400</v>
      </c>
      <c r="F343" s="49">
        <f t="shared" si="29"/>
        <v>2.8985507246376812E-2</v>
      </c>
    </row>
    <row r="344" spans="1:6" s="43" customFormat="1" ht="18.75" x14ac:dyDescent="0.3">
      <c r="A344" s="68">
        <v>40</v>
      </c>
      <c r="B344" s="47" t="s">
        <v>324</v>
      </c>
      <c r="C344" s="46">
        <v>120</v>
      </c>
      <c r="D344" s="46">
        <v>20</v>
      </c>
      <c r="E344" s="48">
        <f t="shared" si="28"/>
        <v>2400</v>
      </c>
      <c r="F344" s="49">
        <f t="shared" si="29"/>
        <v>2.8985507246376812E-2</v>
      </c>
    </row>
    <row r="345" spans="1:6" s="43" customFormat="1" ht="18.75" x14ac:dyDescent="0.3">
      <c r="A345" s="68">
        <v>41</v>
      </c>
      <c r="B345" s="47" t="s">
        <v>325</v>
      </c>
      <c r="C345" s="46">
        <v>120</v>
      </c>
      <c r="D345" s="46">
        <v>20</v>
      </c>
      <c r="E345" s="48">
        <f t="shared" si="28"/>
        <v>2400</v>
      </c>
      <c r="F345" s="49">
        <f t="shared" si="29"/>
        <v>2.8985507246376812E-2</v>
      </c>
    </row>
    <row r="346" spans="1:6" s="43" customFormat="1" ht="18.75" x14ac:dyDescent="0.3">
      <c r="A346" s="68">
        <v>42</v>
      </c>
      <c r="B346" s="47" t="s">
        <v>326</v>
      </c>
      <c r="C346" s="46">
        <v>120</v>
      </c>
      <c r="D346" s="46">
        <v>60</v>
      </c>
      <c r="E346" s="48">
        <f t="shared" si="28"/>
        <v>7200</v>
      </c>
      <c r="F346" s="49">
        <f t="shared" si="29"/>
        <v>8.6956521739130432E-2</v>
      </c>
    </row>
    <row r="347" spans="1:6" s="43" customFormat="1" ht="18.75" x14ac:dyDescent="0.3">
      <c r="A347" s="68">
        <v>43</v>
      </c>
      <c r="B347" s="47" t="s">
        <v>327</v>
      </c>
      <c r="C347" s="46">
        <v>120</v>
      </c>
      <c r="D347" s="46">
        <v>70</v>
      </c>
      <c r="E347" s="48">
        <f t="shared" si="28"/>
        <v>8400</v>
      </c>
      <c r="F347" s="49">
        <f t="shared" si="29"/>
        <v>0.10144927536231885</v>
      </c>
    </row>
    <row r="348" spans="1:6" s="43" customFormat="1" ht="18.75" x14ac:dyDescent="0.3">
      <c r="A348" s="68">
        <v>44</v>
      </c>
      <c r="B348" s="47" t="s">
        <v>328</v>
      </c>
      <c r="C348" s="46">
        <v>120</v>
      </c>
      <c r="D348" s="46">
        <v>60</v>
      </c>
      <c r="E348" s="48">
        <f t="shared" si="28"/>
        <v>7200</v>
      </c>
      <c r="F348" s="49">
        <f t="shared" si="29"/>
        <v>8.6956521739130432E-2</v>
      </c>
    </row>
    <row r="349" spans="1:6" s="43" customFormat="1" ht="18.75" x14ac:dyDescent="0.3">
      <c r="A349" s="68">
        <v>45</v>
      </c>
      <c r="B349" s="47" t="s">
        <v>329</v>
      </c>
      <c r="C349" s="46">
        <v>120</v>
      </c>
      <c r="D349" s="46">
        <v>60</v>
      </c>
      <c r="E349" s="48">
        <f t="shared" si="28"/>
        <v>7200</v>
      </c>
      <c r="F349" s="49">
        <f t="shared" si="29"/>
        <v>8.6956521739130432E-2</v>
      </c>
    </row>
    <row r="350" spans="1:6" s="43" customFormat="1" ht="18.75" x14ac:dyDescent="0.3">
      <c r="A350" s="68"/>
      <c r="B350" s="44" t="s">
        <v>87</v>
      </c>
      <c r="C350" s="44"/>
      <c r="D350" s="44"/>
      <c r="E350" s="44"/>
      <c r="F350" s="51">
        <f>SUM(F332:F342)</f>
        <v>0.50652173913043474</v>
      </c>
    </row>
    <row r="351" spans="1:6" s="43" customFormat="1" ht="18.75" x14ac:dyDescent="0.3">
      <c r="A351" s="64"/>
      <c r="B351" s="65" t="s">
        <v>342</v>
      </c>
      <c r="C351" s="66"/>
      <c r="D351" s="66"/>
      <c r="E351" s="66"/>
      <c r="F351" s="67">
        <f>F309+F327+F350</f>
        <v>2.4560990338164248</v>
      </c>
    </row>
    <row r="352" spans="1:6" ht="21.75" x14ac:dyDescent="0.5">
      <c r="A352" s="10"/>
      <c r="B352" s="11"/>
      <c r="C352" s="11"/>
      <c r="D352" s="11"/>
      <c r="E352" s="11"/>
      <c r="F352" s="9"/>
    </row>
    <row r="355" spans="6:6" ht="21.75" x14ac:dyDescent="0.4">
      <c r="F355" s="79">
        <v>38</v>
      </c>
    </row>
  </sheetData>
  <mergeCells count="2">
    <mergeCell ref="A2:F2"/>
    <mergeCell ref="A3:F3"/>
  </mergeCells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8"/>
  <sheetViews>
    <sheetView view="pageBreakPreview" topLeftCell="A274" zoomScale="115" zoomScaleNormal="100" zoomScaleSheetLayoutView="115" workbookViewId="0">
      <selection activeCell="E299" sqref="E299"/>
    </sheetView>
  </sheetViews>
  <sheetFormatPr defaultColWidth="9" defaultRowHeight="21.75" x14ac:dyDescent="0.5"/>
  <cols>
    <col min="1" max="1" width="7.28515625" style="8" customWidth="1"/>
    <col min="2" max="2" width="63.85546875" style="8" customWidth="1"/>
    <col min="3" max="3" width="12.140625" style="8" customWidth="1"/>
    <col min="4" max="4" width="12.85546875" style="8" customWidth="1"/>
    <col min="5" max="5" width="12.7109375" style="8" customWidth="1"/>
    <col min="6" max="6" width="14" style="8" customWidth="1"/>
    <col min="7" max="7" width="9.85546875" style="8" bestFit="1" customWidth="1"/>
    <col min="8" max="16384" width="9" style="8"/>
  </cols>
  <sheetData>
    <row r="1" spans="1:9" x14ac:dyDescent="0.5">
      <c r="F1" s="8">
        <v>1</v>
      </c>
    </row>
    <row r="2" spans="1:9" x14ac:dyDescent="0.5">
      <c r="A2" s="90" t="s">
        <v>213</v>
      </c>
      <c r="B2" s="90"/>
      <c r="C2" s="90"/>
      <c r="D2" s="90"/>
      <c r="E2" s="90"/>
      <c r="F2" s="90"/>
    </row>
    <row r="3" spans="1:9" x14ac:dyDescent="0.5">
      <c r="A3" s="91" t="s">
        <v>334</v>
      </c>
      <c r="B3" s="91"/>
      <c r="C3" s="91"/>
      <c r="D3" s="91"/>
      <c r="E3" s="91"/>
      <c r="F3" s="91"/>
    </row>
    <row r="4" spans="1:9" x14ac:dyDescent="0.5">
      <c r="A4" s="16" t="s">
        <v>214</v>
      </c>
      <c r="B4" s="82" t="s">
        <v>216</v>
      </c>
      <c r="C4" s="83" t="s">
        <v>217</v>
      </c>
      <c r="D4" s="83"/>
      <c r="E4" s="83"/>
      <c r="F4" s="83" t="s">
        <v>218</v>
      </c>
    </row>
    <row r="5" spans="1:9" x14ac:dyDescent="0.5">
      <c r="A5" s="15" t="s">
        <v>215</v>
      </c>
      <c r="B5" s="82"/>
      <c r="C5" s="12" t="s">
        <v>343</v>
      </c>
      <c r="D5" s="12" t="s">
        <v>344</v>
      </c>
      <c r="E5" s="12" t="s">
        <v>345</v>
      </c>
      <c r="F5" s="83"/>
      <c r="H5" s="8">
        <v>2558</v>
      </c>
      <c r="I5" s="8">
        <v>2559</v>
      </c>
    </row>
    <row r="6" spans="1:9" x14ac:dyDescent="0.5">
      <c r="A6" s="15"/>
      <c r="B6" s="13" t="s">
        <v>85</v>
      </c>
      <c r="C6" s="12"/>
      <c r="D6" s="12"/>
      <c r="E6" s="12"/>
      <c r="F6" s="12"/>
      <c r="G6" s="8" t="s">
        <v>309</v>
      </c>
      <c r="H6" s="8">
        <v>1097</v>
      </c>
      <c r="I6" s="8">
        <v>1609</v>
      </c>
    </row>
    <row r="7" spans="1:9" x14ac:dyDescent="0.5">
      <c r="A7" s="19">
        <v>1</v>
      </c>
      <c r="B7" s="2" t="s">
        <v>233</v>
      </c>
      <c r="C7" s="25">
        <v>4253</v>
      </c>
      <c r="D7" s="25">
        <v>4558</v>
      </c>
      <c r="E7" s="25">
        <v>5934</v>
      </c>
      <c r="F7" s="36" t="s">
        <v>313</v>
      </c>
      <c r="G7" s="8" t="s">
        <v>310</v>
      </c>
      <c r="I7" s="8">
        <v>1700</v>
      </c>
    </row>
    <row r="8" spans="1:9" x14ac:dyDescent="0.5">
      <c r="A8" s="6">
        <v>2</v>
      </c>
      <c r="B8" s="2" t="s">
        <v>1</v>
      </c>
      <c r="C8" s="25">
        <v>1085</v>
      </c>
      <c r="D8" s="25">
        <v>1167</v>
      </c>
      <c r="E8" s="25">
        <v>1253</v>
      </c>
      <c r="F8" s="36" t="s">
        <v>313</v>
      </c>
      <c r="G8" s="8" t="s">
        <v>311</v>
      </c>
      <c r="I8" s="8">
        <v>2625</v>
      </c>
    </row>
    <row r="9" spans="1:9" x14ac:dyDescent="0.5">
      <c r="A9" s="19">
        <v>3</v>
      </c>
      <c r="B9" s="2" t="s">
        <v>219</v>
      </c>
      <c r="C9" s="21">
        <v>144</v>
      </c>
      <c r="D9" s="21">
        <v>152</v>
      </c>
      <c r="E9" s="21">
        <v>157</v>
      </c>
      <c r="F9" s="36" t="s">
        <v>312</v>
      </c>
      <c r="I9" s="8">
        <f>SUM(I6:I8)</f>
        <v>5934</v>
      </c>
    </row>
    <row r="10" spans="1:9" x14ac:dyDescent="0.5">
      <c r="A10" s="19">
        <v>4</v>
      </c>
      <c r="B10" s="2" t="s">
        <v>220</v>
      </c>
      <c r="C10" s="21">
        <v>60</v>
      </c>
      <c r="D10" s="21">
        <v>72</v>
      </c>
      <c r="E10" s="21">
        <v>83</v>
      </c>
      <c r="F10" s="36" t="s">
        <v>312</v>
      </c>
    </row>
    <row r="11" spans="1:9" x14ac:dyDescent="0.5">
      <c r="A11" s="19">
        <v>5</v>
      </c>
      <c r="B11" s="2" t="s">
        <v>221</v>
      </c>
      <c r="C11" s="21">
        <v>50</v>
      </c>
      <c r="D11" s="21">
        <v>80</v>
      </c>
      <c r="E11" s="21">
        <v>95</v>
      </c>
      <c r="F11" s="36" t="s">
        <v>312</v>
      </c>
    </row>
    <row r="12" spans="1:9" x14ac:dyDescent="0.5">
      <c r="A12" s="6">
        <v>6</v>
      </c>
      <c r="B12" s="2" t="s">
        <v>5</v>
      </c>
      <c r="C12" s="21">
        <v>1</v>
      </c>
      <c r="D12" s="21">
        <v>1</v>
      </c>
      <c r="E12" s="21">
        <v>1</v>
      </c>
      <c r="F12" s="36" t="s">
        <v>312</v>
      </c>
    </row>
    <row r="13" spans="1:9" x14ac:dyDescent="0.5">
      <c r="A13" s="6">
        <v>7</v>
      </c>
      <c r="B13" s="2" t="s">
        <v>6</v>
      </c>
      <c r="C13" s="21">
        <v>554</v>
      </c>
      <c r="D13" s="21">
        <v>605</v>
      </c>
      <c r="E13" s="21">
        <v>723</v>
      </c>
      <c r="F13" s="36" t="s">
        <v>313</v>
      </c>
    </row>
    <row r="14" spans="1:9" x14ac:dyDescent="0.5">
      <c r="A14" s="6">
        <v>8</v>
      </c>
      <c r="B14" s="2" t="s">
        <v>222</v>
      </c>
      <c r="C14" s="21">
        <v>25</v>
      </c>
      <c r="D14" s="21">
        <v>29</v>
      </c>
      <c r="E14" s="21">
        <v>40</v>
      </c>
      <c r="F14" s="36" t="s">
        <v>312</v>
      </c>
    </row>
    <row r="15" spans="1:9" x14ac:dyDescent="0.5">
      <c r="A15" s="6">
        <v>9</v>
      </c>
      <c r="B15" s="2" t="s">
        <v>223</v>
      </c>
      <c r="C15" s="25">
        <v>1000</v>
      </c>
      <c r="D15" s="25">
        <v>1400</v>
      </c>
      <c r="E15" s="25">
        <v>1600</v>
      </c>
      <c r="F15" s="36" t="s">
        <v>312</v>
      </c>
    </row>
    <row r="16" spans="1:9" x14ac:dyDescent="0.5">
      <c r="A16" s="19">
        <v>10</v>
      </c>
      <c r="B16" s="2" t="s">
        <v>224</v>
      </c>
      <c r="C16" s="21">
        <v>624</v>
      </c>
      <c r="D16" s="21">
        <v>708</v>
      </c>
      <c r="E16" s="21">
        <v>768</v>
      </c>
      <c r="F16" s="36" t="s">
        <v>312</v>
      </c>
    </row>
    <row r="17" spans="1:6" x14ac:dyDescent="0.5">
      <c r="A17" s="6">
        <v>11</v>
      </c>
      <c r="B17" s="2" t="s">
        <v>225</v>
      </c>
      <c r="C17" s="25">
        <v>1800</v>
      </c>
      <c r="D17" s="25">
        <v>2100</v>
      </c>
      <c r="E17" s="25">
        <v>2300</v>
      </c>
      <c r="F17" s="36" t="s">
        <v>312</v>
      </c>
    </row>
    <row r="18" spans="1:6" x14ac:dyDescent="0.5">
      <c r="A18" s="6">
        <v>12</v>
      </c>
      <c r="B18" s="2" t="s">
        <v>11</v>
      </c>
      <c r="C18" s="21">
        <v>12</v>
      </c>
      <c r="D18" s="21">
        <v>12</v>
      </c>
      <c r="E18" s="21">
        <v>12</v>
      </c>
      <c r="F18" s="36" t="s">
        <v>312</v>
      </c>
    </row>
    <row r="19" spans="1:6" x14ac:dyDescent="0.5">
      <c r="A19" s="19">
        <v>13</v>
      </c>
      <c r="B19" s="2" t="s">
        <v>226</v>
      </c>
      <c r="C19" s="21">
        <v>12</v>
      </c>
      <c r="D19" s="21">
        <v>12</v>
      </c>
      <c r="E19" s="21">
        <v>12</v>
      </c>
      <c r="F19" s="36" t="s">
        <v>312</v>
      </c>
    </row>
    <row r="20" spans="1:6" x14ac:dyDescent="0.5">
      <c r="A20" s="19">
        <v>14</v>
      </c>
      <c r="B20" s="2" t="s">
        <v>227</v>
      </c>
      <c r="C20" s="21">
        <v>1</v>
      </c>
      <c r="D20" s="21">
        <v>1</v>
      </c>
      <c r="E20" s="21">
        <v>1</v>
      </c>
      <c r="F20" s="36" t="s">
        <v>312</v>
      </c>
    </row>
    <row r="21" spans="1:6" x14ac:dyDescent="0.5">
      <c r="A21" s="19">
        <v>15</v>
      </c>
      <c r="B21" s="2" t="s">
        <v>228</v>
      </c>
      <c r="C21" s="21">
        <v>35</v>
      </c>
      <c r="D21" s="21">
        <v>37</v>
      </c>
      <c r="E21" s="21">
        <v>39</v>
      </c>
      <c r="F21" s="36" t="s">
        <v>313</v>
      </c>
    </row>
    <row r="22" spans="1:6" x14ac:dyDescent="0.5">
      <c r="A22" s="6">
        <v>16</v>
      </c>
      <c r="B22" s="2" t="s">
        <v>15</v>
      </c>
      <c r="C22" s="21">
        <v>12</v>
      </c>
      <c r="D22" s="21">
        <v>14</v>
      </c>
      <c r="E22" s="21">
        <v>15</v>
      </c>
      <c r="F22" s="36" t="s">
        <v>312</v>
      </c>
    </row>
    <row r="23" spans="1:6" x14ac:dyDescent="0.5">
      <c r="A23" s="6">
        <v>17</v>
      </c>
      <c r="B23" s="2" t="s">
        <v>16</v>
      </c>
      <c r="C23" s="21">
        <v>3</v>
      </c>
      <c r="D23" s="21">
        <v>3</v>
      </c>
      <c r="E23" s="21">
        <v>5</v>
      </c>
      <c r="F23" s="36" t="s">
        <v>312</v>
      </c>
    </row>
    <row r="24" spans="1:6" x14ac:dyDescent="0.5">
      <c r="A24" s="19">
        <v>18</v>
      </c>
      <c r="B24" s="2" t="s">
        <v>229</v>
      </c>
      <c r="C24" s="21">
        <v>52</v>
      </c>
      <c r="D24" s="21">
        <v>59</v>
      </c>
      <c r="E24" s="21">
        <v>64</v>
      </c>
      <c r="F24" s="36" t="s">
        <v>312</v>
      </c>
    </row>
    <row r="25" spans="1:6" x14ac:dyDescent="0.5">
      <c r="A25" s="6"/>
      <c r="B25" s="14" t="s">
        <v>87</v>
      </c>
      <c r="C25" s="30">
        <f ca="1">SUM(C7:C29)</f>
        <v>9817</v>
      </c>
      <c r="D25" s="30">
        <f ca="1">SUM(D7:D29)</f>
        <v>10331</v>
      </c>
      <c r="E25" s="30">
        <f ca="1">SUM(E7:E29)</f>
        <v>11226</v>
      </c>
      <c r="F25" s="6"/>
    </row>
    <row r="26" spans="1:6" x14ac:dyDescent="0.5">
      <c r="A26" s="10"/>
      <c r="B26" s="11"/>
      <c r="C26" s="34"/>
      <c r="D26" s="34"/>
      <c r="E26" s="34"/>
      <c r="F26" s="10">
        <v>2</v>
      </c>
    </row>
    <row r="27" spans="1:6" x14ac:dyDescent="0.5">
      <c r="A27" s="27" t="s">
        <v>214</v>
      </c>
      <c r="B27" s="82" t="s">
        <v>216</v>
      </c>
      <c r="C27" s="83" t="s">
        <v>217</v>
      </c>
      <c r="D27" s="83"/>
      <c r="E27" s="83"/>
      <c r="F27" s="83" t="s">
        <v>218</v>
      </c>
    </row>
    <row r="28" spans="1:6" x14ac:dyDescent="0.5">
      <c r="A28" s="28" t="s">
        <v>215</v>
      </c>
      <c r="B28" s="82"/>
      <c r="C28" s="14" t="s">
        <v>343</v>
      </c>
      <c r="D28" s="14" t="s">
        <v>344</v>
      </c>
      <c r="E28" s="14" t="s">
        <v>345</v>
      </c>
      <c r="F28" s="83"/>
    </row>
    <row r="29" spans="1:6" x14ac:dyDescent="0.5">
      <c r="A29" s="6">
        <v>19</v>
      </c>
      <c r="B29" s="2" t="s">
        <v>18</v>
      </c>
      <c r="C29" s="21">
        <v>52</v>
      </c>
      <c r="D29" s="21">
        <v>59</v>
      </c>
      <c r="E29" s="21">
        <v>64</v>
      </c>
      <c r="F29" s="36" t="s">
        <v>312</v>
      </c>
    </row>
    <row r="30" spans="1:6" x14ac:dyDescent="0.5">
      <c r="A30" s="6">
        <v>20</v>
      </c>
      <c r="B30" s="2" t="s">
        <v>19</v>
      </c>
      <c r="C30" s="21">
        <v>2</v>
      </c>
      <c r="D30" s="21">
        <v>2</v>
      </c>
      <c r="E30" s="21">
        <v>2</v>
      </c>
      <c r="F30" s="36" t="s">
        <v>312</v>
      </c>
    </row>
    <row r="31" spans="1:6" x14ac:dyDescent="0.5">
      <c r="A31" s="6">
        <v>21</v>
      </c>
      <c r="B31" s="2" t="s">
        <v>20</v>
      </c>
      <c r="C31" s="21">
        <v>1</v>
      </c>
      <c r="D31" s="21">
        <v>3</v>
      </c>
      <c r="E31" s="21">
        <v>3</v>
      </c>
      <c r="F31" s="36" t="s">
        <v>312</v>
      </c>
    </row>
    <row r="32" spans="1:6" ht="43.5" x14ac:dyDescent="0.5">
      <c r="A32" s="18">
        <v>22</v>
      </c>
      <c r="B32" s="17" t="s">
        <v>235</v>
      </c>
      <c r="C32" s="24">
        <v>20</v>
      </c>
      <c r="D32" s="24">
        <v>25</v>
      </c>
      <c r="E32" s="24">
        <v>27</v>
      </c>
      <c r="F32" s="36" t="s">
        <v>312</v>
      </c>
    </row>
    <row r="33" spans="1:6" ht="43.5" x14ac:dyDescent="0.5">
      <c r="A33" s="6">
        <v>23</v>
      </c>
      <c r="B33" s="2" t="s">
        <v>236</v>
      </c>
      <c r="C33" s="21">
        <v>2</v>
      </c>
      <c r="D33" s="21">
        <v>2</v>
      </c>
      <c r="E33" s="21">
        <v>2</v>
      </c>
      <c r="F33" s="36" t="s">
        <v>312</v>
      </c>
    </row>
    <row r="34" spans="1:6" x14ac:dyDescent="0.5">
      <c r="A34" s="6">
        <v>24</v>
      </c>
      <c r="B34" s="2" t="s">
        <v>230</v>
      </c>
      <c r="C34" s="21">
        <v>35</v>
      </c>
      <c r="D34" s="21">
        <v>45</v>
      </c>
      <c r="E34" s="21">
        <v>61</v>
      </c>
      <c r="F34" s="38" t="s">
        <v>312</v>
      </c>
    </row>
    <row r="35" spans="1:6" x14ac:dyDescent="0.5">
      <c r="A35" s="6">
        <v>25</v>
      </c>
      <c r="B35" s="2" t="s">
        <v>231</v>
      </c>
      <c r="C35" s="21">
        <v>65</v>
      </c>
      <c r="D35" s="21">
        <v>72</v>
      </c>
      <c r="E35" s="21">
        <v>80</v>
      </c>
      <c r="F35" s="38" t="s">
        <v>312</v>
      </c>
    </row>
    <row r="36" spans="1:6" x14ac:dyDescent="0.5">
      <c r="A36" s="6">
        <v>26</v>
      </c>
      <c r="B36" s="2" t="s">
        <v>30</v>
      </c>
      <c r="C36" s="21">
        <v>53</v>
      </c>
      <c r="D36" s="21">
        <v>75</v>
      </c>
      <c r="E36" s="21">
        <v>80</v>
      </c>
      <c r="F36" s="38" t="s">
        <v>312</v>
      </c>
    </row>
    <row r="37" spans="1:6" x14ac:dyDescent="0.5">
      <c r="A37" s="6">
        <v>27</v>
      </c>
      <c r="B37" s="2" t="s">
        <v>31</v>
      </c>
      <c r="C37" s="21">
        <v>90</v>
      </c>
      <c r="D37" s="21">
        <v>100</v>
      </c>
      <c r="E37" s="21">
        <v>120</v>
      </c>
      <c r="F37" s="38" t="s">
        <v>313</v>
      </c>
    </row>
    <row r="38" spans="1:6" x14ac:dyDescent="0.5">
      <c r="A38" s="6">
        <v>28</v>
      </c>
      <c r="B38" s="2" t="s">
        <v>234</v>
      </c>
      <c r="C38" s="21">
        <v>14</v>
      </c>
      <c r="D38" s="21">
        <v>14</v>
      </c>
      <c r="E38" s="21">
        <v>14</v>
      </c>
      <c r="F38" s="38" t="s">
        <v>312</v>
      </c>
    </row>
    <row r="39" spans="1:6" x14ac:dyDescent="0.5">
      <c r="A39" s="6">
        <v>29</v>
      </c>
      <c r="B39" s="2" t="s">
        <v>33</v>
      </c>
      <c r="C39" s="21">
        <v>12</v>
      </c>
      <c r="D39" s="21">
        <v>20</v>
      </c>
      <c r="E39" s="21">
        <v>24</v>
      </c>
      <c r="F39" s="39" t="s">
        <v>313</v>
      </c>
    </row>
    <row r="40" spans="1:6" x14ac:dyDescent="0.5">
      <c r="A40" s="6">
        <v>30</v>
      </c>
      <c r="B40" s="2" t="s">
        <v>34</v>
      </c>
      <c r="C40" s="21">
        <v>8</v>
      </c>
      <c r="D40" s="21">
        <v>10</v>
      </c>
      <c r="E40" s="21">
        <v>12</v>
      </c>
      <c r="F40" s="38" t="s">
        <v>312</v>
      </c>
    </row>
    <row r="41" spans="1:6" ht="43.5" x14ac:dyDescent="0.5">
      <c r="A41" s="18">
        <v>31</v>
      </c>
      <c r="B41" s="2" t="s">
        <v>237</v>
      </c>
      <c r="C41" s="21">
        <v>78</v>
      </c>
      <c r="D41" s="21">
        <v>137</v>
      </c>
      <c r="E41" s="21">
        <v>250</v>
      </c>
      <c r="F41" s="40" t="s">
        <v>312</v>
      </c>
    </row>
    <row r="42" spans="1:6" x14ac:dyDescent="0.5">
      <c r="A42" s="6">
        <v>32</v>
      </c>
      <c r="B42" s="2" t="s">
        <v>36</v>
      </c>
      <c r="C42" s="21">
        <v>60</v>
      </c>
      <c r="D42" s="21">
        <v>62</v>
      </c>
      <c r="E42" s="21">
        <v>78</v>
      </c>
      <c r="F42" s="38" t="s">
        <v>312</v>
      </c>
    </row>
    <row r="43" spans="1:6" x14ac:dyDescent="0.5">
      <c r="A43" s="6">
        <v>34</v>
      </c>
      <c r="B43" s="2" t="s">
        <v>314</v>
      </c>
      <c r="C43" s="21">
        <v>3</v>
      </c>
      <c r="D43" s="21">
        <v>4</v>
      </c>
      <c r="E43" s="21">
        <v>4</v>
      </c>
      <c r="F43" s="38" t="s">
        <v>312</v>
      </c>
    </row>
    <row r="44" spans="1:6" x14ac:dyDescent="0.5">
      <c r="A44" s="6">
        <v>35</v>
      </c>
      <c r="B44" s="2" t="s">
        <v>37</v>
      </c>
      <c r="C44" s="21">
        <v>15</v>
      </c>
      <c r="D44" s="21">
        <v>20</v>
      </c>
      <c r="E44" s="21">
        <v>24</v>
      </c>
      <c r="F44" s="38" t="s">
        <v>312</v>
      </c>
    </row>
    <row r="45" spans="1:6" x14ac:dyDescent="0.5">
      <c r="A45" s="6">
        <v>36</v>
      </c>
      <c r="B45" s="2" t="s">
        <v>38</v>
      </c>
      <c r="C45" s="21">
        <v>1</v>
      </c>
      <c r="D45" s="21">
        <v>2</v>
      </c>
      <c r="E45" s="21">
        <v>10</v>
      </c>
      <c r="F45" s="38" t="s">
        <v>312</v>
      </c>
    </row>
    <row r="46" spans="1:6" x14ac:dyDescent="0.5">
      <c r="A46" s="6">
        <v>37</v>
      </c>
      <c r="B46" s="2" t="s">
        <v>39</v>
      </c>
      <c r="C46" s="21">
        <v>5</v>
      </c>
      <c r="D46" s="21">
        <v>5</v>
      </c>
      <c r="E46" s="21">
        <v>8</v>
      </c>
      <c r="F46" s="38" t="s">
        <v>312</v>
      </c>
    </row>
    <row r="47" spans="1:6" x14ac:dyDescent="0.5">
      <c r="A47" s="6">
        <v>38</v>
      </c>
      <c r="B47" s="2" t="s">
        <v>40</v>
      </c>
      <c r="C47" s="21">
        <v>12</v>
      </c>
      <c r="D47" s="21">
        <v>12</v>
      </c>
      <c r="E47" s="21">
        <v>12</v>
      </c>
      <c r="F47" s="38" t="s">
        <v>312</v>
      </c>
    </row>
    <row r="48" spans="1:6" x14ac:dyDescent="0.5">
      <c r="A48" s="6">
        <v>39</v>
      </c>
      <c r="B48" s="2" t="s">
        <v>41</v>
      </c>
      <c r="C48" s="21">
        <v>5</v>
      </c>
      <c r="D48" s="21">
        <v>10</v>
      </c>
      <c r="E48" s="21">
        <v>20</v>
      </c>
      <c r="F48" s="38" t="s">
        <v>312</v>
      </c>
    </row>
    <row r="49" spans="1:6" x14ac:dyDescent="0.5">
      <c r="A49" s="18">
        <v>40</v>
      </c>
      <c r="B49" s="2" t="s">
        <v>317</v>
      </c>
      <c r="C49" s="21">
        <v>5</v>
      </c>
      <c r="D49" s="21">
        <v>8</v>
      </c>
      <c r="E49" s="21">
        <v>9</v>
      </c>
      <c r="F49" s="38" t="s">
        <v>312</v>
      </c>
    </row>
    <row r="50" spans="1:6" x14ac:dyDescent="0.5">
      <c r="A50" s="6"/>
      <c r="B50" s="14" t="s">
        <v>87</v>
      </c>
      <c r="C50" s="30">
        <f>SUM(C29:C49)</f>
        <v>538</v>
      </c>
      <c r="D50" s="30">
        <f>SUM(D29:D49)</f>
        <v>687</v>
      </c>
      <c r="E50" s="30">
        <f>SUM(E29:E49)</f>
        <v>904</v>
      </c>
      <c r="F50" s="6"/>
    </row>
    <row r="51" spans="1:6" x14ac:dyDescent="0.5">
      <c r="A51" s="10"/>
      <c r="B51" s="11"/>
      <c r="C51" s="34"/>
      <c r="D51" s="34"/>
      <c r="E51" s="34"/>
      <c r="F51" s="10">
        <v>3</v>
      </c>
    </row>
    <row r="52" spans="1:6" x14ac:dyDescent="0.5">
      <c r="A52" s="27" t="s">
        <v>214</v>
      </c>
      <c r="B52" s="82" t="s">
        <v>216</v>
      </c>
      <c r="C52" s="83" t="s">
        <v>217</v>
      </c>
      <c r="D52" s="83"/>
      <c r="E52" s="83"/>
      <c r="F52" s="83" t="s">
        <v>218</v>
      </c>
    </row>
    <row r="53" spans="1:6" x14ac:dyDescent="0.5">
      <c r="A53" s="28" t="s">
        <v>215</v>
      </c>
      <c r="B53" s="82"/>
      <c r="C53" s="14" t="s">
        <v>343</v>
      </c>
      <c r="D53" s="14" t="s">
        <v>344</v>
      </c>
      <c r="E53" s="14" t="s">
        <v>345</v>
      </c>
      <c r="F53" s="83"/>
    </row>
    <row r="54" spans="1:6" x14ac:dyDescent="0.5">
      <c r="A54" s="6">
        <v>41</v>
      </c>
      <c r="B54" s="2" t="s">
        <v>316</v>
      </c>
      <c r="C54" s="21">
        <v>10</v>
      </c>
      <c r="D54" s="21">
        <v>10</v>
      </c>
      <c r="E54" s="21">
        <v>12</v>
      </c>
      <c r="F54" s="41" t="s">
        <v>312</v>
      </c>
    </row>
    <row r="55" spans="1:6" x14ac:dyDescent="0.5">
      <c r="A55" s="6">
        <v>42</v>
      </c>
      <c r="B55" s="2" t="s">
        <v>42</v>
      </c>
      <c r="C55" s="21">
        <v>20</v>
      </c>
      <c r="D55" s="21">
        <v>20</v>
      </c>
      <c r="E55" s="21">
        <v>300</v>
      </c>
      <c r="F55" s="41" t="s">
        <v>312</v>
      </c>
    </row>
    <row r="56" spans="1:6" ht="41.25" customHeight="1" x14ac:dyDescent="0.5">
      <c r="A56" s="19">
        <v>43</v>
      </c>
      <c r="B56" s="20" t="s">
        <v>43</v>
      </c>
      <c r="C56" s="21">
        <v>40</v>
      </c>
      <c r="D56" s="21">
        <v>45</v>
      </c>
      <c r="E56" s="21">
        <v>50</v>
      </c>
      <c r="F56" s="26" t="s">
        <v>312</v>
      </c>
    </row>
    <row r="57" spans="1:6" ht="43.5" x14ac:dyDescent="0.5">
      <c r="A57" s="19">
        <v>44</v>
      </c>
      <c r="B57" s="20" t="s">
        <v>44</v>
      </c>
      <c r="C57" s="21">
        <v>45</v>
      </c>
      <c r="D57" s="21">
        <v>45</v>
      </c>
      <c r="E57" s="21">
        <v>50</v>
      </c>
      <c r="F57" s="26" t="s">
        <v>312</v>
      </c>
    </row>
    <row r="58" spans="1:6" x14ac:dyDescent="0.5">
      <c r="A58" s="6">
        <v>45</v>
      </c>
      <c r="B58" s="2" t="s">
        <v>45</v>
      </c>
      <c r="C58" s="21">
        <v>40</v>
      </c>
      <c r="D58" s="21">
        <v>45</v>
      </c>
      <c r="E58" s="21">
        <v>50</v>
      </c>
      <c r="F58" s="26" t="s">
        <v>312</v>
      </c>
    </row>
    <row r="59" spans="1:6" x14ac:dyDescent="0.5">
      <c r="A59" s="6">
        <v>46</v>
      </c>
      <c r="B59" s="2" t="s">
        <v>33</v>
      </c>
      <c r="C59" s="21">
        <v>30</v>
      </c>
      <c r="D59" s="21">
        <v>33</v>
      </c>
      <c r="E59" s="21">
        <v>50</v>
      </c>
      <c r="F59" s="26" t="s">
        <v>312</v>
      </c>
    </row>
    <row r="60" spans="1:6" x14ac:dyDescent="0.5">
      <c r="A60" s="6">
        <v>47</v>
      </c>
      <c r="B60" s="2" t="s">
        <v>46</v>
      </c>
      <c r="C60" s="21">
        <v>45</v>
      </c>
      <c r="D60" s="21">
        <v>50</v>
      </c>
      <c r="E60" s="21">
        <v>80</v>
      </c>
      <c r="F60" s="26" t="s">
        <v>312</v>
      </c>
    </row>
    <row r="61" spans="1:6" x14ac:dyDescent="0.5">
      <c r="A61" s="6">
        <v>48</v>
      </c>
      <c r="B61" s="2" t="s">
        <v>47</v>
      </c>
      <c r="C61" s="21">
        <v>1</v>
      </c>
      <c r="D61" s="21">
        <v>1</v>
      </c>
      <c r="E61" s="21">
        <v>1</v>
      </c>
      <c r="F61" s="26" t="s">
        <v>312</v>
      </c>
    </row>
    <row r="62" spans="1:6" x14ac:dyDescent="0.5">
      <c r="A62" s="18">
        <v>49</v>
      </c>
      <c r="B62" s="2" t="s">
        <v>48</v>
      </c>
      <c r="C62" s="21">
        <v>89</v>
      </c>
      <c r="D62" s="21">
        <v>180</v>
      </c>
      <c r="E62" s="21">
        <v>192</v>
      </c>
      <c r="F62" s="26" t="s">
        <v>312</v>
      </c>
    </row>
    <row r="63" spans="1:6" x14ac:dyDescent="0.5">
      <c r="A63" s="6">
        <v>50</v>
      </c>
      <c r="B63" s="2" t="s">
        <v>49</v>
      </c>
      <c r="C63" s="21">
        <v>32</v>
      </c>
      <c r="D63" s="21">
        <v>36</v>
      </c>
      <c r="E63" s="21">
        <v>48</v>
      </c>
      <c r="F63" s="26" t="s">
        <v>312</v>
      </c>
    </row>
    <row r="64" spans="1:6" x14ac:dyDescent="0.5">
      <c r="A64" s="6">
        <v>51</v>
      </c>
      <c r="B64" s="2" t="s">
        <v>50</v>
      </c>
      <c r="C64" s="21">
        <v>5</v>
      </c>
      <c r="D64" s="21">
        <v>5</v>
      </c>
      <c r="E64" s="21">
        <v>6</v>
      </c>
      <c r="F64" s="26" t="s">
        <v>312</v>
      </c>
    </row>
    <row r="65" spans="1:6" x14ac:dyDescent="0.5">
      <c r="A65" s="6">
        <v>52</v>
      </c>
      <c r="B65" s="2" t="s">
        <v>51</v>
      </c>
      <c r="C65" s="21">
        <v>2</v>
      </c>
      <c r="D65" s="21">
        <v>3</v>
      </c>
      <c r="E65" s="21">
        <v>4</v>
      </c>
      <c r="F65" s="26" t="s">
        <v>312</v>
      </c>
    </row>
    <row r="66" spans="1:6" x14ac:dyDescent="0.5">
      <c r="A66" s="19">
        <v>53</v>
      </c>
      <c r="B66" s="20" t="s">
        <v>318</v>
      </c>
      <c r="C66" s="24">
        <v>1</v>
      </c>
      <c r="D66" s="24">
        <v>1</v>
      </c>
      <c r="E66" s="24">
        <v>1</v>
      </c>
      <c r="F66" s="42" t="s">
        <v>312</v>
      </c>
    </row>
    <row r="67" spans="1:6" x14ac:dyDescent="0.5">
      <c r="A67" s="6">
        <v>54</v>
      </c>
      <c r="B67" s="2" t="s">
        <v>319</v>
      </c>
      <c r="C67" s="21">
        <v>1</v>
      </c>
      <c r="D67" s="21">
        <v>1</v>
      </c>
      <c r="E67" s="21">
        <v>1</v>
      </c>
      <c r="F67" s="26" t="s">
        <v>312</v>
      </c>
    </row>
    <row r="68" spans="1:6" x14ac:dyDescent="0.5">
      <c r="A68" s="6">
        <v>55</v>
      </c>
      <c r="B68" s="2" t="s">
        <v>320</v>
      </c>
      <c r="C68" s="22">
        <v>1</v>
      </c>
      <c r="D68" s="22">
        <v>1</v>
      </c>
      <c r="E68" s="22">
        <v>1</v>
      </c>
      <c r="F68" s="26" t="s">
        <v>312</v>
      </c>
    </row>
    <row r="69" spans="1:6" x14ac:dyDescent="0.5">
      <c r="A69" s="19">
        <v>56</v>
      </c>
      <c r="B69" s="2" t="s">
        <v>321</v>
      </c>
      <c r="C69" s="21">
        <v>2</v>
      </c>
      <c r="D69" s="21">
        <v>5</v>
      </c>
      <c r="E69" s="21">
        <v>8</v>
      </c>
      <c r="F69" s="26" t="s">
        <v>312</v>
      </c>
    </row>
    <row r="70" spans="1:6" x14ac:dyDescent="0.5">
      <c r="A70" s="19">
        <v>57</v>
      </c>
      <c r="B70" s="2" t="s">
        <v>322</v>
      </c>
      <c r="C70" s="21">
        <v>5</v>
      </c>
      <c r="D70" s="21">
        <v>10</v>
      </c>
      <c r="E70" s="21">
        <v>20</v>
      </c>
      <c r="F70" s="26" t="s">
        <v>330</v>
      </c>
    </row>
    <row r="71" spans="1:6" x14ac:dyDescent="0.5">
      <c r="A71" s="19">
        <v>58</v>
      </c>
      <c r="B71" s="2" t="s">
        <v>52</v>
      </c>
      <c r="C71" s="21">
        <v>1</v>
      </c>
      <c r="D71" s="21">
        <v>1</v>
      </c>
      <c r="E71" s="21">
        <v>1</v>
      </c>
      <c r="F71" s="26" t="s">
        <v>312</v>
      </c>
    </row>
    <row r="72" spans="1:6" ht="43.5" x14ac:dyDescent="0.5">
      <c r="A72" s="19">
        <v>59</v>
      </c>
      <c r="B72" s="2" t="s">
        <v>53</v>
      </c>
      <c r="C72" s="23">
        <v>1</v>
      </c>
      <c r="D72" s="23">
        <v>1</v>
      </c>
      <c r="E72" s="23">
        <v>1</v>
      </c>
      <c r="F72" s="26" t="s">
        <v>312</v>
      </c>
    </row>
    <row r="73" spans="1:6" x14ac:dyDescent="0.5">
      <c r="A73" s="6"/>
      <c r="B73" s="14" t="s">
        <v>87</v>
      </c>
      <c r="C73" s="30">
        <f>SUM(C49:C70)</f>
        <v>912</v>
      </c>
      <c r="D73" s="30">
        <f>SUM(D49:D70)</f>
        <v>1186</v>
      </c>
      <c r="E73" s="30">
        <f>SUM(E49:E70)</f>
        <v>1787</v>
      </c>
      <c r="F73" s="6"/>
    </row>
    <row r="74" spans="1:6" x14ac:dyDescent="0.5">
      <c r="A74" s="10"/>
      <c r="B74" s="11"/>
      <c r="C74" s="29"/>
      <c r="D74" s="29"/>
      <c r="E74" s="29"/>
      <c r="F74" s="10">
        <v>4</v>
      </c>
    </row>
    <row r="75" spans="1:6" ht="18.75" customHeight="1" x14ac:dyDescent="0.5">
      <c r="A75" s="27" t="s">
        <v>214</v>
      </c>
      <c r="B75" s="86" t="s">
        <v>216</v>
      </c>
      <c r="C75" s="88" t="s">
        <v>217</v>
      </c>
      <c r="D75" s="89"/>
      <c r="E75" s="82"/>
      <c r="F75" s="86" t="s">
        <v>218</v>
      </c>
    </row>
    <row r="76" spans="1:6" x14ac:dyDescent="0.5">
      <c r="A76" s="28" t="s">
        <v>215</v>
      </c>
      <c r="B76" s="87"/>
      <c r="C76" s="14" t="s">
        <v>343</v>
      </c>
      <c r="D76" s="14" t="s">
        <v>344</v>
      </c>
      <c r="E76" s="14" t="s">
        <v>345</v>
      </c>
      <c r="F76" s="87"/>
    </row>
    <row r="77" spans="1:6" x14ac:dyDescent="0.5">
      <c r="A77" s="6">
        <v>60</v>
      </c>
      <c r="B77" s="2" t="s">
        <v>54</v>
      </c>
      <c r="C77" s="24">
        <v>3</v>
      </c>
      <c r="D77" s="24">
        <v>3</v>
      </c>
      <c r="E77" s="24">
        <v>4</v>
      </c>
      <c r="F77" s="36" t="s">
        <v>312</v>
      </c>
    </row>
    <row r="78" spans="1:6" ht="65.25" x14ac:dyDescent="0.5">
      <c r="A78" s="19">
        <v>61</v>
      </c>
      <c r="B78" s="2" t="s">
        <v>55</v>
      </c>
      <c r="C78" s="26">
        <v>3</v>
      </c>
      <c r="D78" s="26">
        <v>3</v>
      </c>
      <c r="E78" s="26">
        <v>4</v>
      </c>
      <c r="F78" s="36" t="s">
        <v>312</v>
      </c>
    </row>
    <row r="79" spans="1:6" ht="43.5" x14ac:dyDescent="0.5">
      <c r="A79" s="19">
        <v>62</v>
      </c>
      <c r="B79" s="2" t="s">
        <v>56</v>
      </c>
      <c r="C79" s="26">
        <v>20</v>
      </c>
      <c r="D79" s="26">
        <v>25</v>
      </c>
      <c r="E79" s="26">
        <v>29</v>
      </c>
      <c r="F79" s="36" t="s">
        <v>312</v>
      </c>
    </row>
    <row r="80" spans="1:6" x14ac:dyDescent="0.5">
      <c r="A80" s="6">
        <v>63</v>
      </c>
      <c r="B80" s="2" t="s">
        <v>45</v>
      </c>
      <c r="C80" s="26">
        <v>25</v>
      </c>
      <c r="D80" s="26">
        <v>30</v>
      </c>
      <c r="E80" s="26">
        <v>39</v>
      </c>
      <c r="F80" s="36" t="s">
        <v>312</v>
      </c>
    </row>
    <row r="81" spans="1:6" x14ac:dyDescent="0.5">
      <c r="A81" s="6">
        <v>64</v>
      </c>
      <c r="B81" s="2" t="s">
        <v>57</v>
      </c>
      <c r="C81" s="26">
        <v>5</v>
      </c>
      <c r="D81" s="26">
        <v>8</v>
      </c>
      <c r="E81" s="26">
        <v>10</v>
      </c>
      <c r="F81" s="36" t="s">
        <v>312</v>
      </c>
    </row>
    <row r="82" spans="1:6" x14ac:dyDescent="0.5">
      <c r="A82" s="19">
        <v>65</v>
      </c>
      <c r="B82" s="2" t="s">
        <v>58</v>
      </c>
      <c r="C82" s="26">
        <v>756</v>
      </c>
      <c r="D82" s="26">
        <v>825</v>
      </c>
      <c r="E82" s="26">
        <v>876</v>
      </c>
      <c r="F82" s="36" t="s">
        <v>312</v>
      </c>
    </row>
    <row r="83" spans="1:6" x14ac:dyDescent="0.5">
      <c r="A83" s="19">
        <v>66</v>
      </c>
      <c r="B83" s="2" t="s">
        <v>59</v>
      </c>
      <c r="C83" s="26">
        <v>3</v>
      </c>
      <c r="D83" s="26">
        <v>4</v>
      </c>
      <c r="E83" s="26">
        <v>5</v>
      </c>
      <c r="F83" s="36" t="s">
        <v>312</v>
      </c>
    </row>
    <row r="84" spans="1:6" x14ac:dyDescent="0.5">
      <c r="A84" s="6">
        <v>67</v>
      </c>
      <c r="B84" s="2" t="s">
        <v>60</v>
      </c>
      <c r="C84" s="26">
        <v>15</v>
      </c>
      <c r="D84" s="26">
        <v>20</v>
      </c>
      <c r="E84" s="26">
        <v>25</v>
      </c>
      <c r="F84" s="36" t="s">
        <v>312</v>
      </c>
    </row>
    <row r="85" spans="1:6" x14ac:dyDescent="0.5">
      <c r="A85" s="6">
        <v>68</v>
      </c>
      <c r="B85" s="2" t="s">
        <v>61</v>
      </c>
      <c r="C85" s="26">
        <v>8</v>
      </c>
      <c r="D85" s="26">
        <v>12</v>
      </c>
      <c r="E85" s="26">
        <v>15</v>
      </c>
      <c r="F85" s="36" t="s">
        <v>313</v>
      </c>
    </row>
    <row r="86" spans="1:6" x14ac:dyDescent="0.5">
      <c r="A86" s="19">
        <v>69</v>
      </c>
      <c r="B86" s="2" t="s">
        <v>62</v>
      </c>
      <c r="C86" s="26">
        <v>17</v>
      </c>
      <c r="D86" s="26">
        <v>20</v>
      </c>
      <c r="E86" s="26">
        <v>25</v>
      </c>
      <c r="F86" s="36" t="s">
        <v>312</v>
      </c>
    </row>
    <row r="87" spans="1:6" x14ac:dyDescent="0.5">
      <c r="A87" s="19">
        <v>70</v>
      </c>
      <c r="B87" s="2" t="s">
        <v>63</v>
      </c>
      <c r="C87" s="21">
        <v>5</v>
      </c>
      <c r="D87" s="21">
        <v>10</v>
      </c>
      <c r="E87" s="21">
        <v>18</v>
      </c>
      <c r="F87" s="36" t="s">
        <v>312</v>
      </c>
    </row>
    <row r="88" spans="1:6" x14ac:dyDescent="0.5">
      <c r="A88" s="6">
        <v>71</v>
      </c>
      <c r="B88" s="2" t="s">
        <v>64</v>
      </c>
      <c r="C88" s="21">
        <v>28</v>
      </c>
      <c r="D88" s="21">
        <v>30</v>
      </c>
      <c r="E88" s="21">
        <v>36</v>
      </c>
      <c r="F88" s="36" t="s">
        <v>312</v>
      </c>
    </row>
    <row r="89" spans="1:6" x14ac:dyDescent="0.5">
      <c r="A89" s="6">
        <v>72</v>
      </c>
      <c r="B89" s="2" t="s">
        <v>65</v>
      </c>
      <c r="C89" s="21">
        <v>1</v>
      </c>
      <c r="D89" s="25">
        <v>1</v>
      </c>
      <c r="E89" s="21">
        <v>2</v>
      </c>
      <c r="F89" s="36" t="s">
        <v>312</v>
      </c>
    </row>
    <row r="90" spans="1:6" x14ac:dyDescent="0.5">
      <c r="A90" s="19">
        <v>73</v>
      </c>
      <c r="B90" s="2" t="s">
        <v>57</v>
      </c>
      <c r="C90" s="25">
        <v>2</v>
      </c>
      <c r="D90" s="25">
        <v>2</v>
      </c>
      <c r="E90" s="25">
        <v>2</v>
      </c>
      <c r="F90" s="36" t="s">
        <v>312</v>
      </c>
    </row>
    <row r="91" spans="1:6" x14ac:dyDescent="0.5">
      <c r="A91" s="19">
        <v>74</v>
      </c>
      <c r="B91" s="2" t="s">
        <v>331</v>
      </c>
      <c r="C91" s="25">
        <v>2</v>
      </c>
      <c r="D91" s="21">
        <v>3</v>
      </c>
      <c r="E91" s="25">
        <v>4</v>
      </c>
      <c r="F91" s="36" t="s">
        <v>312</v>
      </c>
    </row>
    <row r="92" spans="1:6" x14ac:dyDescent="0.5">
      <c r="A92" s="6">
        <v>75</v>
      </c>
      <c r="B92" s="2" t="s">
        <v>67</v>
      </c>
      <c r="C92" s="21">
        <v>10</v>
      </c>
      <c r="D92" s="21">
        <v>20</v>
      </c>
      <c r="E92" s="21">
        <v>15</v>
      </c>
      <c r="F92" s="36" t="s">
        <v>312</v>
      </c>
    </row>
    <row r="93" spans="1:6" x14ac:dyDescent="0.5">
      <c r="A93" s="6">
        <v>76</v>
      </c>
      <c r="B93" s="2" t="s">
        <v>332</v>
      </c>
      <c r="C93" s="21">
        <v>1</v>
      </c>
      <c r="D93" s="21">
        <v>1</v>
      </c>
      <c r="E93" s="21">
        <v>1</v>
      </c>
      <c r="F93" s="36" t="s">
        <v>312</v>
      </c>
    </row>
    <row r="94" spans="1:6" x14ac:dyDescent="0.5">
      <c r="A94" s="19">
        <v>77</v>
      </c>
      <c r="B94" s="2" t="s">
        <v>69</v>
      </c>
      <c r="C94" s="21">
        <v>3</v>
      </c>
      <c r="D94" s="21">
        <v>3</v>
      </c>
      <c r="E94" s="21">
        <v>3</v>
      </c>
      <c r="F94" s="36" t="s">
        <v>312</v>
      </c>
    </row>
    <row r="95" spans="1:6" x14ac:dyDescent="0.5">
      <c r="A95" s="19">
        <v>78</v>
      </c>
      <c r="B95" s="2" t="s">
        <v>70</v>
      </c>
      <c r="C95" s="21">
        <v>3</v>
      </c>
      <c r="D95" s="21">
        <v>3</v>
      </c>
      <c r="E95" s="21">
        <v>3</v>
      </c>
      <c r="F95" s="36" t="s">
        <v>312</v>
      </c>
    </row>
    <row r="96" spans="1:6" x14ac:dyDescent="0.5">
      <c r="A96" s="6"/>
      <c r="B96" s="14" t="s">
        <v>87</v>
      </c>
      <c r="C96" s="30">
        <f>SUM(C77:C95)</f>
        <v>910</v>
      </c>
      <c r="D96" s="30">
        <f>SUM(D77:D95)</f>
        <v>1023</v>
      </c>
      <c r="E96" s="30">
        <f>SUM(E77:E95)</f>
        <v>1116</v>
      </c>
      <c r="F96" s="6"/>
    </row>
    <row r="97" spans="1:6" x14ac:dyDescent="0.5">
      <c r="A97" s="10"/>
      <c r="B97" s="11"/>
      <c r="C97" s="34"/>
      <c r="D97" s="34"/>
      <c r="E97" s="34"/>
      <c r="F97" s="10">
        <v>5</v>
      </c>
    </row>
    <row r="98" spans="1:6" x14ac:dyDescent="0.5">
      <c r="A98" s="27" t="s">
        <v>214</v>
      </c>
      <c r="B98" s="82" t="s">
        <v>216</v>
      </c>
      <c r="C98" s="83" t="s">
        <v>217</v>
      </c>
      <c r="D98" s="83"/>
      <c r="E98" s="83"/>
      <c r="F98" s="83" t="s">
        <v>218</v>
      </c>
    </row>
    <row r="99" spans="1:6" x14ac:dyDescent="0.5">
      <c r="A99" s="28" t="s">
        <v>215</v>
      </c>
      <c r="B99" s="82"/>
      <c r="C99" s="14" t="s">
        <v>343</v>
      </c>
      <c r="D99" s="14" t="s">
        <v>344</v>
      </c>
      <c r="E99" s="14" t="s">
        <v>345</v>
      </c>
      <c r="F99" s="83"/>
    </row>
    <row r="100" spans="1:6" x14ac:dyDescent="0.5">
      <c r="A100" s="6">
        <v>79</v>
      </c>
      <c r="B100" s="2" t="s">
        <v>71</v>
      </c>
      <c r="C100" s="21">
        <v>4</v>
      </c>
      <c r="D100" s="21">
        <v>40</v>
      </c>
      <c r="E100" s="21">
        <v>12</v>
      </c>
      <c r="F100" s="36" t="s">
        <v>312</v>
      </c>
    </row>
    <row r="101" spans="1:6" x14ac:dyDescent="0.5">
      <c r="A101" s="6">
        <v>80</v>
      </c>
      <c r="B101" s="2" t="s">
        <v>72</v>
      </c>
      <c r="C101" s="21">
        <v>32</v>
      </c>
      <c r="D101" s="21">
        <v>29</v>
      </c>
      <c r="E101" s="21">
        <v>45</v>
      </c>
      <c r="F101" s="36" t="s">
        <v>312</v>
      </c>
    </row>
    <row r="102" spans="1:6" x14ac:dyDescent="0.5">
      <c r="A102" s="6">
        <v>81</v>
      </c>
      <c r="B102" s="2" t="s">
        <v>73</v>
      </c>
      <c r="C102" s="21">
        <v>25</v>
      </c>
      <c r="D102" s="25">
        <v>30</v>
      </c>
      <c r="E102" s="21">
        <v>35</v>
      </c>
      <c r="F102" s="36" t="s">
        <v>312</v>
      </c>
    </row>
    <row r="103" spans="1:6" x14ac:dyDescent="0.5">
      <c r="A103" s="6">
        <v>82</v>
      </c>
      <c r="B103" s="2" t="s">
        <v>74</v>
      </c>
      <c r="C103" s="21">
        <v>22</v>
      </c>
      <c r="D103" s="21">
        <v>24</v>
      </c>
      <c r="E103" s="21">
        <v>26</v>
      </c>
      <c r="F103" s="36" t="s">
        <v>312</v>
      </c>
    </row>
    <row r="104" spans="1:6" x14ac:dyDescent="0.5">
      <c r="A104" s="6">
        <v>83</v>
      </c>
      <c r="B104" s="2" t="s">
        <v>75</v>
      </c>
      <c r="C104" s="25">
        <v>12</v>
      </c>
      <c r="D104" s="25">
        <v>13</v>
      </c>
      <c r="E104" s="25">
        <v>14</v>
      </c>
      <c r="F104" s="36" t="s">
        <v>312</v>
      </c>
    </row>
    <row r="105" spans="1:6" x14ac:dyDescent="0.5">
      <c r="A105" s="6">
        <v>84</v>
      </c>
      <c r="B105" s="2" t="s">
        <v>76</v>
      </c>
      <c r="C105" s="25">
        <v>12</v>
      </c>
      <c r="D105" s="25">
        <v>13</v>
      </c>
      <c r="E105" s="25">
        <v>14</v>
      </c>
      <c r="F105" s="36" t="s">
        <v>312</v>
      </c>
    </row>
    <row r="106" spans="1:6" x14ac:dyDescent="0.5">
      <c r="A106" s="6">
        <v>85</v>
      </c>
      <c r="B106" s="2" t="s">
        <v>77</v>
      </c>
      <c r="C106" s="25">
        <v>1</v>
      </c>
      <c r="D106" s="25">
        <v>1</v>
      </c>
      <c r="E106" s="25">
        <v>1</v>
      </c>
      <c r="F106" s="36" t="s">
        <v>312</v>
      </c>
    </row>
    <row r="107" spans="1:6" x14ac:dyDescent="0.5">
      <c r="A107" s="6">
        <v>86</v>
      </c>
      <c r="B107" s="2" t="s">
        <v>78</v>
      </c>
      <c r="C107" s="21">
        <v>1</v>
      </c>
      <c r="D107" s="21">
        <v>1</v>
      </c>
      <c r="E107" s="21">
        <v>1</v>
      </c>
      <c r="F107" s="36" t="s">
        <v>312</v>
      </c>
    </row>
    <row r="108" spans="1:6" x14ac:dyDescent="0.5">
      <c r="A108" s="6">
        <v>87</v>
      </c>
      <c r="B108" s="2" t="s">
        <v>79</v>
      </c>
      <c r="C108" s="21">
        <v>3</v>
      </c>
      <c r="D108" s="21">
        <v>4</v>
      </c>
      <c r="E108" s="21">
        <v>6</v>
      </c>
      <c r="F108" s="36" t="s">
        <v>312</v>
      </c>
    </row>
    <row r="109" spans="1:6" x14ac:dyDescent="0.5">
      <c r="A109" s="6">
        <v>88</v>
      </c>
      <c r="B109" s="2" t="s">
        <v>80</v>
      </c>
      <c r="C109" s="21">
        <v>3</v>
      </c>
      <c r="D109" s="21">
        <v>4</v>
      </c>
      <c r="E109" s="21">
        <v>6</v>
      </c>
      <c r="F109" s="36" t="s">
        <v>312</v>
      </c>
    </row>
    <row r="110" spans="1:6" x14ac:dyDescent="0.5">
      <c r="A110" s="6">
        <v>89</v>
      </c>
      <c r="B110" s="2" t="s">
        <v>81</v>
      </c>
      <c r="C110" s="21">
        <v>17</v>
      </c>
      <c r="D110" s="21">
        <v>22</v>
      </c>
      <c r="E110" s="21">
        <v>27</v>
      </c>
      <c r="F110" s="36" t="s">
        <v>312</v>
      </c>
    </row>
    <row r="111" spans="1:6" x14ac:dyDescent="0.5">
      <c r="A111" s="6">
        <v>90</v>
      </c>
      <c r="B111" s="2" t="s">
        <v>82</v>
      </c>
      <c r="C111" s="21">
        <v>17</v>
      </c>
      <c r="D111" s="21">
        <v>22</v>
      </c>
      <c r="E111" s="21">
        <v>27</v>
      </c>
      <c r="F111" s="36" t="s">
        <v>312</v>
      </c>
    </row>
    <row r="112" spans="1:6" x14ac:dyDescent="0.5">
      <c r="A112" s="6">
        <v>91</v>
      </c>
      <c r="B112" s="2" t="s">
        <v>83</v>
      </c>
      <c r="C112" s="21">
        <v>10</v>
      </c>
      <c r="D112" s="21">
        <v>15</v>
      </c>
      <c r="E112" s="21">
        <v>20</v>
      </c>
      <c r="F112" s="36" t="s">
        <v>313</v>
      </c>
    </row>
    <row r="113" spans="1:6" x14ac:dyDescent="0.5">
      <c r="A113" s="6">
        <v>92</v>
      </c>
      <c r="B113" s="2" t="s">
        <v>64</v>
      </c>
      <c r="C113" s="21">
        <v>13</v>
      </c>
      <c r="D113" s="21">
        <v>15</v>
      </c>
      <c r="E113" s="21">
        <v>18</v>
      </c>
      <c r="F113" s="36" t="s">
        <v>312</v>
      </c>
    </row>
    <row r="114" spans="1:6" x14ac:dyDescent="0.5">
      <c r="A114" s="6">
        <v>93</v>
      </c>
      <c r="B114" s="2" t="s">
        <v>84</v>
      </c>
      <c r="C114" s="21">
        <v>2</v>
      </c>
      <c r="D114" s="21">
        <v>2</v>
      </c>
      <c r="E114" s="21">
        <v>3</v>
      </c>
      <c r="F114" s="36" t="s">
        <v>312</v>
      </c>
    </row>
    <row r="115" spans="1:6" x14ac:dyDescent="0.5">
      <c r="A115" s="6"/>
      <c r="B115" s="7" t="s">
        <v>87</v>
      </c>
      <c r="C115" s="31">
        <f>SUM(C101:C113)</f>
        <v>168</v>
      </c>
      <c r="D115" s="31">
        <f>SUM(D101:D113)</f>
        <v>193</v>
      </c>
      <c r="E115" s="31">
        <f>SUM(E101:E113)</f>
        <v>240</v>
      </c>
      <c r="F115" s="6"/>
    </row>
    <row r="116" spans="1:6" x14ac:dyDescent="0.5">
      <c r="A116" s="6"/>
      <c r="B116" s="7" t="s">
        <v>86</v>
      </c>
      <c r="C116" s="32">
        <f ca="1">C25+C50+C73+C96+C115</f>
        <v>31065</v>
      </c>
      <c r="D116" s="32">
        <f ca="1">D25+D50+D73+D96+D115</f>
        <v>33159</v>
      </c>
      <c r="E116" s="32">
        <f ca="1">E25+E50+E73+E96+E115</f>
        <v>35258</v>
      </c>
      <c r="F116" s="6"/>
    </row>
    <row r="117" spans="1:6" x14ac:dyDescent="0.5">
      <c r="A117" s="6"/>
      <c r="B117" s="84" t="s">
        <v>238</v>
      </c>
      <c r="C117" s="85"/>
      <c r="D117" s="33">
        <f ca="1">(D116-C116)*100/C116</f>
        <v>6.7407049734427815</v>
      </c>
      <c r="E117" s="33">
        <f ca="1">(E116-D116)*100/D116</f>
        <v>6.3301064567689016</v>
      </c>
      <c r="F117" s="6"/>
    </row>
    <row r="129" spans="1:6" x14ac:dyDescent="0.5">
      <c r="F129" s="8">
        <v>6</v>
      </c>
    </row>
    <row r="130" spans="1:6" x14ac:dyDescent="0.5">
      <c r="A130" s="90" t="s">
        <v>213</v>
      </c>
      <c r="B130" s="90"/>
      <c r="C130" s="90"/>
      <c r="D130" s="90"/>
      <c r="E130" s="90"/>
      <c r="F130" s="90"/>
    </row>
    <row r="131" spans="1:6" x14ac:dyDescent="0.5">
      <c r="A131" s="91" t="s">
        <v>334</v>
      </c>
      <c r="B131" s="91"/>
      <c r="C131" s="91"/>
      <c r="D131" s="91"/>
      <c r="E131" s="91"/>
      <c r="F131" s="91"/>
    </row>
    <row r="132" spans="1:6" x14ac:dyDescent="0.5">
      <c r="A132" s="27" t="s">
        <v>214</v>
      </c>
      <c r="B132" s="82" t="s">
        <v>216</v>
      </c>
      <c r="C132" s="83" t="s">
        <v>217</v>
      </c>
      <c r="D132" s="83"/>
      <c r="E132" s="83"/>
      <c r="F132" s="83" t="s">
        <v>218</v>
      </c>
    </row>
    <row r="133" spans="1:6" x14ac:dyDescent="0.5">
      <c r="A133" s="28" t="s">
        <v>215</v>
      </c>
      <c r="B133" s="82"/>
      <c r="C133" s="14" t="s">
        <v>343</v>
      </c>
      <c r="D133" s="14" t="s">
        <v>344</v>
      </c>
      <c r="E133" s="14" t="s">
        <v>345</v>
      </c>
      <c r="F133" s="83"/>
    </row>
    <row r="134" spans="1:6" x14ac:dyDescent="0.5">
      <c r="A134" s="14"/>
      <c r="B134" s="4" t="s">
        <v>88</v>
      </c>
      <c r="C134" s="14"/>
      <c r="D134" s="14"/>
      <c r="E134" s="14"/>
      <c r="F134" s="14"/>
    </row>
    <row r="135" spans="1:6" x14ac:dyDescent="0.5">
      <c r="A135" s="6">
        <v>1</v>
      </c>
      <c r="B135" s="2" t="s">
        <v>239</v>
      </c>
      <c r="C135" s="1">
        <v>250</v>
      </c>
      <c r="D135" s="1">
        <v>300</v>
      </c>
      <c r="E135" s="1">
        <v>400</v>
      </c>
      <c r="F135" s="1" t="s">
        <v>313</v>
      </c>
    </row>
    <row r="136" spans="1:6" ht="43.5" x14ac:dyDescent="0.5">
      <c r="A136" s="19">
        <v>2</v>
      </c>
      <c r="B136" s="20" t="s">
        <v>240</v>
      </c>
      <c r="C136" s="21">
        <v>40</v>
      </c>
      <c r="D136" s="21">
        <v>50</v>
      </c>
      <c r="E136" s="21">
        <v>60</v>
      </c>
      <c r="F136" s="1" t="s">
        <v>313</v>
      </c>
    </row>
    <row r="137" spans="1:6" x14ac:dyDescent="0.5">
      <c r="A137" s="6">
        <v>3</v>
      </c>
      <c r="B137" s="2" t="s">
        <v>91</v>
      </c>
      <c r="C137" s="3">
        <v>1260</v>
      </c>
      <c r="D137" s="3">
        <v>1320</v>
      </c>
      <c r="E137" s="3">
        <v>1300</v>
      </c>
      <c r="F137" s="1" t="s">
        <v>312</v>
      </c>
    </row>
    <row r="138" spans="1:6" x14ac:dyDescent="0.5">
      <c r="A138" s="6">
        <v>4</v>
      </c>
      <c r="B138" s="2" t="s">
        <v>241</v>
      </c>
      <c r="C138" s="1">
        <v>85</v>
      </c>
      <c r="D138" s="1">
        <v>10</v>
      </c>
      <c r="E138" s="1">
        <v>120</v>
      </c>
      <c r="F138" s="1" t="s">
        <v>312</v>
      </c>
    </row>
    <row r="139" spans="1:6" x14ac:dyDescent="0.5">
      <c r="A139" s="6">
        <v>5</v>
      </c>
      <c r="B139" s="2" t="s">
        <v>242</v>
      </c>
      <c r="C139" s="3">
        <v>36</v>
      </c>
      <c r="D139" s="3">
        <v>36</v>
      </c>
      <c r="E139" s="3">
        <v>36</v>
      </c>
      <c r="F139" s="1" t="s">
        <v>312</v>
      </c>
    </row>
    <row r="140" spans="1:6" x14ac:dyDescent="0.5">
      <c r="A140" s="6">
        <v>6</v>
      </c>
      <c r="B140" s="2" t="s">
        <v>243</v>
      </c>
      <c r="C140" s="3">
        <v>1022</v>
      </c>
      <c r="D140" s="3">
        <v>1100</v>
      </c>
      <c r="E140" s="3">
        <v>1219</v>
      </c>
      <c r="F140" s="1" t="s">
        <v>312</v>
      </c>
    </row>
    <row r="141" spans="1:6" x14ac:dyDescent="0.5">
      <c r="A141" s="6">
        <v>7</v>
      </c>
      <c r="B141" s="2" t="s">
        <v>95</v>
      </c>
      <c r="C141" s="3">
        <v>1022</v>
      </c>
      <c r="D141" s="3">
        <v>1100</v>
      </c>
      <c r="E141" s="3">
        <v>1219</v>
      </c>
      <c r="F141" s="1" t="s">
        <v>312</v>
      </c>
    </row>
    <row r="142" spans="1:6" x14ac:dyDescent="0.5">
      <c r="A142" s="6">
        <v>8</v>
      </c>
      <c r="B142" s="2" t="s">
        <v>96</v>
      </c>
      <c r="C142" s="1">
        <v>488</v>
      </c>
      <c r="D142" s="1">
        <v>600</v>
      </c>
      <c r="E142" s="1">
        <v>936</v>
      </c>
      <c r="F142" s="1" t="s">
        <v>312</v>
      </c>
    </row>
    <row r="143" spans="1:6" x14ac:dyDescent="0.5">
      <c r="A143" s="6">
        <v>9</v>
      </c>
      <c r="B143" s="2" t="s">
        <v>97</v>
      </c>
      <c r="C143" s="1">
        <v>200</v>
      </c>
      <c r="D143" s="1">
        <v>210</v>
      </c>
      <c r="E143" s="1">
        <v>250</v>
      </c>
      <c r="F143" s="1" t="s">
        <v>312</v>
      </c>
    </row>
    <row r="144" spans="1:6" x14ac:dyDescent="0.5">
      <c r="A144" s="6">
        <v>10</v>
      </c>
      <c r="B144" s="2" t="s">
        <v>244</v>
      </c>
      <c r="C144" s="1">
        <v>6</v>
      </c>
      <c r="D144" s="1">
        <v>10</v>
      </c>
      <c r="E144" s="1">
        <v>14</v>
      </c>
      <c r="F144" s="1" t="s">
        <v>312</v>
      </c>
    </row>
    <row r="145" spans="1:6" x14ac:dyDescent="0.5">
      <c r="A145" s="6">
        <v>11</v>
      </c>
      <c r="B145" s="2" t="s">
        <v>245</v>
      </c>
      <c r="C145" s="1">
        <v>91</v>
      </c>
      <c r="D145" s="1">
        <v>112</v>
      </c>
      <c r="E145" s="1">
        <v>120</v>
      </c>
      <c r="F145" s="1" t="s">
        <v>312</v>
      </c>
    </row>
    <row r="146" spans="1:6" x14ac:dyDescent="0.5">
      <c r="A146" s="6">
        <v>12</v>
      </c>
      <c r="B146" s="2" t="s">
        <v>246</v>
      </c>
      <c r="C146" s="1">
        <v>36</v>
      </c>
      <c r="D146" s="1">
        <v>36</v>
      </c>
      <c r="E146" s="1">
        <v>36</v>
      </c>
      <c r="F146" s="1" t="s">
        <v>312</v>
      </c>
    </row>
    <row r="147" spans="1:6" ht="43.5" x14ac:dyDescent="0.5">
      <c r="A147" s="19">
        <v>13</v>
      </c>
      <c r="B147" s="20" t="s">
        <v>247</v>
      </c>
      <c r="C147" s="25">
        <v>1022</v>
      </c>
      <c r="D147" s="25">
        <v>1100</v>
      </c>
      <c r="E147" s="25">
        <v>1219</v>
      </c>
      <c r="F147" s="21" t="s">
        <v>312</v>
      </c>
    </row>
    <row r="148" spans="1:6" x14ac:dyDescent="0.5">
      <c r="A148" s="6">
        <v>14</v>
      </c>
      <c r="B148" s="2" t="s">
        <v>102</v>
      </c>
      <c r="C148" s="1">
        <v>12</v>
      </c>
      <c r="D148" s="1">
        <v>12</v>
      </c>
      <c r="E148" s="1">
        <v>12</v>
      </c>
      <c r="F148" s="1" t="s">
        <v>312</v>
      </c>
    </row>
    <row r="149" spans="1:6" x14ac:dyDescent="0.5">
      <c r="A149" s="6">
        <v>15</v>
      </c>
      <c r="B149" s="2" t="s">
        <v>248</v>
      </c>
      <c r="C149" s="1">
        <v>1</v>
      </c>
      <c r="D149" s="1">
        <v>1</v>
      </c>
      <c r="E149" s="1">
        <v>1</v>
      </c>
      <c r="F149" s="1" t="s">
        <v>312</v>
      </c>
    </row>
    <row r="150" spans="1:6" x14ac:dyDescent="0.5">
      <c r="A150" s="6"/>
      <c r="B150" s="14" t="s">
        <v>87</v>
      </c>
      <c r="C150" s="30">
        <f>SUM(C135:C149)</f>
        <v>5571</v>
      </c>
      <c r="D150" s="30">
        <f>SUM(D135:D149)</f>
        <v>5997</v>
      </c>
      <c r="E150" s="30">
        <f>SUM(E135:E149)</f>
        <v>6942</v>
      </c>
      <c r="F150" s="6"/>
    </row>
    <row r="151" spans="1:6" x14ac:dyDescent="0.5">
      <c r="A151" s="10"/>
      <c r="B151" s="11"/>
      <c r="C151" s="34"/>
      <c r="D151" s="34"/>
      <c r="E151" s="34"/>
      <c r="F151" s="10">
        <v>7</v>
      </c>
    </row>
    <row r="152" spans="1:6" x14ac:dyDescent="0.5">
      <c r="A152" s="27" t="s">
        <v>214</v>
      </c>
      <c r="B152" s="82" t="s">
        <v>216</v>
      </c>
      <c r="C152" s="83" t="s">
        <v>217</v>
      </c>
      <c r="D152" s="83"/>
      <c r="E152" s="83"/>
      <c r="F152" s="83" t="s">
        <v>218</v>
      </c>
    </row>
    <row r="153" spans="1:6" x14ac:dyDescent="0.5">
      <c r="A153" s="28" t="s">
        <v>215</v>
      </c>
      <c r="B153" s="82"/>
      <c r="C153" s="14" t="s">
        <v>343</v>
      </c>
      <c r="D153" s="14" t="s">
        <v>344</v>
      </c>
      <c r="E153" s="14" t="s">
        <v>345</v>
      </c>
      <c r="F153" s="83"/>
    </row>
    <row r="154" spans="1:6" ht="43.5" x14ac:dyDescent="0.5">
      <c r="A154" s="19">
        <v>16</v>
      </c>
      <c r="B154" s="20" t="s">
        <v>249</v>
      </c>
      <c r="C154" s="21">
        <v>200</v>
      </c>
      <c r="D154" s="21">
        <v>220</v>
      </c>
      <c r="E154" s="21">
        <v>250</v>
      </c>
      <c r="F154" s="21" t="s">
        <v>312</v>
      </c>
    </row>
    <row r="155" spans="1:6" x14ac:dyDescent="0.5">
      <c r="A155" s="6">
        <v>17</v>
      </c>
      <c r="B155" s="2" t="s">
        <v>250</v>
      </c>
      <c r="C155" s="3">
        <v>1051</v>
      </c>
      <c r="D155" s="3">
        <v>1100</v>
      </c>
      <c r="E155" s="3">
        <v>1130</v>
      </c>
      <c r="F155" s="1" t="s">
        <v>312</v>
      </c>
    </row>
    <row r="156" spans="1:6" x14ac:dyDescent="0.5">
      <c r="A156" s="6">
        <v>18</v>
      </c>
      <c r="B156" s="2" t="s">
        <v>251</v>
      </c>
      <c r="C156" s="1">
        <v>163</v>
      </c>
      <c r="D156" s="1">
        <v>171</v>
      </c>
      <c r="E156" s="1">
        <v>173</v>
      </c>
      <c r="F156" s="1" t="s">
        <v>312</v>
      </c>
    </row>
    <row r="157" spans="1:6" x14ac:dyDescent="0.5">
      <c r="A157" s="6">
        <v>19</v>
      </c>
      <c r="B157" s="2" t="s">
        <v>106</v>
      </c>
      <c r="C157" s="1">
        <v>53</v>
      </c>
      <c r="D157" s="1">
        <v>50</v>
      </c>
      <c r="E157" s="1">
        <v>57</v>
      </c>
      <c r="F157" s="1" t="s">
        <v>312</v>
      </c>
    </row>
    <row r="158" spans="1:6" x14ac:dyDescent="0.5">
      <c r="A158" s="6">
        <v>20</v>
      </c>
      <c r="B158" s="2" t="s">
        <v>107</v>
      </c>
      <c r="C158" s="1">
        <v>40</v>
      </c>
      <c r="D158" s="1">
        <v>45</v>
      </c>
      <c r="E158" s="1">
        <v>48</v>
      </c>
      <c r="F158" s="1" t="s">
        <v>312</v>
      </c>
    </row>
    <row r="159" spans="1:6" x14ac:dyDescent="0.5">
      <c r="A159" s="6">
        <v>21</v>
      </c>
      <c r="B159" s="2" t="s">
        <v>108</v>
      </c>
      <c r="C159" s="1">
        <v>5</v>
      </c>
      <c r="D159" s="1">
        <v>8</v>
      </c>
      <c r="E159" s="1">
        <v>15</v>
      </c>
      <c r="F159" s="1" t="s">
        <v>312</v>
      </c>
    </row>
    <row r="160" spans="1:6" x14ac:dyDescent="0.5">
      <c r="A160" s="6">
        <v>22</v>
      </c>
      <c r="B160" s="2" t="s">
        <v>252</v>
      </c>
      <c r="C160" s="1">
        <v>100</v>
      </c>
      <c r="D160" s="1">
        <v>120</v>
      </c>
      <c r="E160" s="1">
        <v>140</v>
      </c>
      <c r="F160" s="1" t="s">
        <v>312</v>
      </c>
    </row>
    <row r="161" spans="1:6" ht="43.5" x14ac:dyDescent="0.5">
      <c r="A161" s="19">
        <v>23</v>
      </c>
      <c r="B161" s="20" t="s">
        <v>253</v>
      </c>
      <c r="C161" s="21">
        <v>160</v>
      </c>
      <c r="D161" s="21">
        <v>175</v>
      </c>
      <c r="E161" s="21">
        <v>196</v>
      </c>
      <c r="F161" s="1" t="s">
        <v>312</v>
      </c>
    </row>
    <row r="162" spans="1:6" x14ac:dyDescent="0.5">
      <c r="A162" s="6">
        <v>24</v>
      </c>
      <c r="B162" s="2" t="s">
        <v>254</v>
      </c>
      <c r="C162" s="1">
        <v>20</v>
      </c>
      <c r="D162" s="1">
        <v>25</v>
      </c>
      <c r="E162" s="1">
        <v>30</v>
      </c>
      <c r="F162" s="1" t="s">
        <v>312</v>
      </c>
    </row>
    <row r="163" spans="1:6" x14ac:dyDescent="0.5">
      <c r="A163" s="6">
        <v>25</v>
      </c>
      <c r="B163" s="2" t="s">
        <v>255</v>
      </c>
      <c r="C163" s="1">
        <v>35</v>
      </c>
      <c r="D163" s="1">
        <v>40</v>
      </c>
      <c r="E163" s="1">
        <v>50</v>
      </c>
      <c r="F163" s="1" t="s">
        <v>312</v>
      </c>
    </row>
    <row r="164" spans="1:6" x14ac:dyDescent="0.5">
      <c r="A164" s="6">
        <v>26</v>
      </c>
      <c r="B164" s="2" t="s">
        <v>256</v>
      </c>
      <c r="C164" s="1">
        <v>25</v>
      </c>
      <c r="D164" s="1">
        <v>25</v>
      </c>
      <c r="E164" s="1">
        <v>25</v>
      </c>
      <c r="F164" s="1" t="s">
        <v>312</v>
      </c>
    </row>
    <row r="165" spans="1:6" x14ac:dyDescent="0.5">
      <c r="A165" s="6">
        <v>27</v>
      </c>
      <c r="B165" s="2" t="s">
        <v>114</v>
      </c>
      <c r="C165" s="3">
        <v>1110</v>
      </c>
      <c r="D165" s="3">
        <v>1200</v>
      </c>
      <c r="E165" s="3">
        <v>1300</v>
      </c>
      <c r="F165" s="1" t="s">
        <v>312</v>
      </c>
    </row>
    <row r="166" spans="1:6" x14ac:dyDescent="0.5">
      <c r="A166" s="6">
        <v>28</v>
      </c>
      <c r="B166" s="2" t="s">
        <v>257</v>
      </c>
      <c r="C166" s="3">
        <v>1200</v>
      </c>
      <c r="D166" s="3">
        <v>1300</v>
      </c>
      <c r="E166" s="3">
        <v>1400</v>
      </c>
      <c r="F166" s="1" t="s">
        <v>312</v>
      </c>
    </row>
    <row r="167" spans="1:6" x14ac:dyDescent="0.5">
      <c r="A167" s="6">
        <v>29</v>
      </c>
      <c r="B167" s="2" t="s">
        <v>116</v>
      </c>
      <c r="C167" s="1">
        <v>100</v>
      </c>
      <c r="D167" s="1">
        <v>120</v>
      </c>
      <c r="E167" s="1">
        <v>150</v>
      </c>
      <c r="F167" s="1" t="s">
        <v>312</v>
      </c>
    </row>
    <row r="168" spans="1:6" x14ac:dyDescent="0.5">
      <c r="A168" s="6">
        <v>30</v>
      </c>
      <c r="B168" s="2" t="s">
        <v>117</v>
      </c>
      <c r="C168" s="1">
        <v>85</v>
      </c>
      <c r="D168" s="1">
        <v>100</v>
      </c>
      <c r="E168" s="1">
        <v>150</v>
      </c>
      <c r="F168" s="1" t="s">
        <v>312</v>
      </c>
    </row>
    <row r="169" spans="1:6" x14ac:dyDescent="0.5">
      <c r="A169" s="6">
        <v>31</v>
      </c>
      <c r="B169" s="2" t="s">
        <v>118</v>
      </c>
      <c r="C169" s="1">
        <v>5</v>
      </c>
      <c r="D169" s="1">
        <v>6</v>
      </c>
      <c r="E169" s="1">
        <v>10</v>
      </c>
      <c r="F169" s="1" t="s">
        <v>312</v>
      </c>
    </row>
    <row r="170" spans="1:6" x14ac:dyDescent="0.5">
      <c r="A170" s="6">
        <v>32</v>
      </c>
      <c r="B170" s="2" t="s">
        <v>258</v>
      </c>
      <c r="C170" s="1">
        <v>12</v>
      </c>
      <c r="D170" s="1">
        <v>14</v>
      </c>
      <c r="E170" s="1">
        <v>14</v>
      </c>
      <c r="F170" s="1" t="s">
        <v>312</v>
      </c>
    </row>
    <row r="171" spans="1:6" x14ac:dyDescent="0.5">
      <c r="A171" s="6"/>
      <c r="B171" s="14" t="s">
        <v>87</v>
      </c>
      <c r="C171" s="30">
        <f>SUM(C154:C170)</f>
        <v>4364</v>
      </c>
      <c r="D171" s="30">
        <f>SUM(D154:D170)</f>
        <v>4719</v>
      </c>
      <c r="E171" s="30">
        <f>SUM(E154:E170)</f>
        <v>5138</v>
      </c>
      <c r="F171" s="6"/>
    </row>
    <row r="172" spans="1:6" x14ac:dyDescent="0.5">
      <c r="A172" s="10"/>
      <c r="B172" s="11"/>
      <c r="C172" s="34"/>
      <c r="D172" s="34"/>
      <c r="E172" s="34"/>
      <c r="F172" s="10">
        <v>8</v>
      </c>
    </row>
    <row r="173" spans="1:6" x14ac:dyDescent="0.5">
      <c r="A173" s="27" t="s">
        <v>214</v>
      </c>
      <c r="B173" s="82" t="s">
        <v>216</v>
      </c>
      <c r="C173" s="83" t="s">
        <v>217</v>
      </c>
      <c r="D173" s="83"/>
      <c r="E173" s="83"/>
      <c r="F173" s="83" t="s">
        <v>218</v>
      </c>
    </row>
    <row r="174" spans="1:6" x14ac:dyDescent="0.5">
      <c r="A174" s="28" t="s">
        <v>215</v>
      </c>
      <c r="B174" s="82"/>
      <c r="C174" s="14" t="s">
        <v>343</v>
      </c>
      <c r="D174" s="14" t="s">
        <v>344</v>
      </c>
      <c r="E174" s="14" t="s">
        <v>345</v>
      </c>
      <c r="F174" s="83"/>
    </row>
    <row r="175" spans="1:6" ht="65.25" x14ac:dyDescent="0.5">
      <c r="A175" s="19">
        <v>33</v>
      </c>
      <c r="B175" s="20" t="s">
        <v>260</v>
      </c>
      <c r="C175" s="21">
        <v>7</v>
      </c>
      <c r="D175" s="21">
        <v>8</v>
      </c>
      <c r="E175" s="21">
        <v>11</v>
      </c>
      <c r="F175" s="21" t="s">
        <v>312</v>
      </c>
    </row>
    <row r="176" spans="1:6" ht="43.5" x14ac:dyDescent="0.5">
      <c r="A176" s="19">
        <v>34</v>
      </c>
      <c r="B176" s="20" t="s">
        <v>259</v>
      </c>
      <c r="C176" s="21">
        <v>32</v>
      </c>
      <c r="D176" s="21">
        <v>35</v>
      </c>
      <c r="E176" s="21">
        <v>40</v>
      </c>
      <c r="F176" s="21" t="s">
        <v>312</v>
      </c>
    </row>
    <row r="177" spans="1:6" x14ac:dyDescent="0.5">
      <c r="A177" s="6">
        <v>35</v>
      </c>
      <c r="B177" s="2" t="s">
        <v>261</v>
      </c>
      <c r="C177" s="1">
        <v>65</v>
      </c>
      <c r="D177" s="1">
        <v>229</v>
      </c>
      <c r="E177" s="1">
        <v>339</v>
      </c>
      <c r="F177" s="21" t="s">
        <v>312</v>
      </c>
    </row>
    <row r="178" spans="1:6" x14ac:dyDescent="0.5">
      <c r="A178" s="6">
        <v>36</v>
      </c>
      <c r="B178" s="2" t="s">
        <v>123</v>
      </c>
      <c r="C178" s="1">
        <v>30</v>
      </c>
      <c r="D178" s="1">
        <v>30</v>
      </c>
      <c r="E178" s="1">
        <v>32</v>
      </c>
      <c r="F178" s="21" t="s">
        <v>312</v>
      </c>
    </row>
    <row r="179" spans="1:6" ht="43.5" x14ac:dyDescent="0.5">
      <c r="A179" s="37">
        <v>37</v>
      </c>
      <c r="B179" s="35" t="s">
        <v>262</v>
      </c>
      <c r="C179" s="21">
        <v>285</v>
      </c>
      <c r="D179" s="21">
        <v>318</v>
      </c>
      <c r="E179" s="21">
        <v>400</v>
      </c>
      <c r="F179" s="21" t="s">
        <v>312</v>
      </c>
    </row>
    <row r="180" spans="1:6" ht="43.5" x14ac:dyDescent="0.5">
      <c r="A180" s="19">
        <v>38</v>
      </c>
      <c r="B180" s="2" t="s">
        <v>262</v>
      </c>
      <c r="C180" s="21">
        <v>15</v>
      </c>
      <c r="D180" s="21">
        <v>22</v>
      </c>
      <c r="E180" s="21">
        <v>20</v>
      </c>
      <c r="F180" s="21" t="s">
        <v>312</v>
      </c>
    </row>
    <row r="181" spans="1:6" x14ac:dyDescent="0.5">
      <c r="A181" s="6">
        <v>39</v>
      </c>
      <c r="B181" s="2" t="s">
        <v>126</v>
      </c>
      <c r="C181" s="1">
        <v>22</v>
      </c>
      <c r="D181" s="1">
        <v>25</v>
      </c>
      <c r="E181" s="1">
        <v>30</v>
      </c>
      <c r="F181" s="21" t="s">
        <v>312</v>
      </c>
    </row>
    <row r="182" spans="1:6" x14ac:dyDescent="0.5">
      <c r="A182" s="6">
        <v>40</v>
      </c>
      <c r="B182" s="2" t="s">
        <v>263</v>
      </c>
      <c r="C182" s="1">
        <v>50</v>
      </c>
      <c r="D182" s="1">
        <v>55</v>
      </c>
      <c r="E182" s="1">
        <v>60</v>
      </c>
      <c r="F182" s="21" t="s">
        <v>312</v>
      </c>
    </row>
    <row r="183" spans="1:6" x14ac:dyDescent="0.5">
      <c r="A183" s="6">
        <v>41</v>
      </c>
      <c r="B183" s="2" t="s">
        <v>264</v>
      </c>
      <c r="C183" s="1">
        <v>15</v>
      </c>
      <c r="D183" s="1">
        <v>22</v>
      </c>
      <c r="E183" s="1">
        <v>20</v>
      </c>
      <c r="F183" s="21" t="s">
        <v>312</v>
      </c>
    </row>
    <row r="184" spans="1:6" x14ac:dyDescent="0.5">
      <c r="A184" s="6">
        <v>42</v>
      </c>
      <c r="B184" s="2" t="s">
        <v>129</v>
      </c>
      <c r="C184" s="1">
        <v>1</v>
      </c>
      <c r="D184" s="1">
        <v>1</v>
      </c>
      <c r="E184" s="1">
        <v>2</v>
      </c>
      <c r="F184" s="21" t="s">
        <v>312</v>
      </c>
    </row>
    <row r="185" spans="1:6" x14ac:dyDescent="0.5">
      <c r="A185" s="6">
        <v>43</v>
      </c>
      <c r="B185" s="2" t="s">
        <v>130</v>
      </c>
      <c r="C185" s="1">
        <v>1</v>
      </c>
      <c r="D185" s="1">
        <v>1</v>
      </c>
      <c r="E185" s="1">
        <v>1</v>
      </c>
      <c r="F185" s="21" t="s">
        <v>312</v>
      </c>
    </row>
    <row r="186" spans="1:6" x14ac:dyDescent="0.5">
      <c r="A186" s="6">
        <v>44</v>
      </c>
      <c r="B186" s="2" t="s">
        <v>131</v>
      </c>
      <c r="C186" s="1">
        <v>65</v>
      </c>
      <c r="D186" s="1">
        <v>70</v>
      </c>
      <c r="E186" s="1">
        <v>80</v>
      </c>
      <c r="F186" s="21" t="s">
        <v>312</v>
      </c>
    </row>
    <row r="187" spans="1:6" x14ac:dyDescent="0.5">
      <c r="A187" s="6"/>
      <c r="B187" s="7" t="s">
        <v>87</v>
      </c>
      <c r="C187" s="31">
        <f>SUM(C175:C186)</f>
        <v>588</v>
      </c>
      <c r="D187" s="31">
        <f>SUM(D175:D186)</f>
        <v>816</v>
      </c>
      <c r="E187" s="31">
        <f>SUM(E175:E186)</f>
        <v>1035</v>
      </c>
      <c r="F187" s="6"/>
    </row>
    <row r="188" spans="1:6" x14ac:dyDescent="0.5">
      <c r="A188" s="6"/>
      <c r="B188" s="7" t="s">
        <v>132</v>
      </c>
      <c r="C188" s="32">
        <f>C150+C171+C187</f>
        <v>10523</v>
      </c>
      <c r="D188" s="32">
        <f>D150+D171+D187</f>
        <v>11532</v>
      </c>
      <c r="E188" s="32">
        <f>E150+E171+E187</f>
        <v>13115</v>
      </c>
      <c r="F188" s="6"/>
    </row>
    <row r="189" spans="1:6" x14ac:dyDescent="0.5">
      <c r="A189" s="6"/>
      <c r="B189" s="92" t="s">
        <v>265</v>
      </c>
      <c r="C189" s="93"/>
      <c r="D189" s="33">
        <f>(D188-C188)*100/C188</f>
        <v>9.588520383920935</v>
      </c>
      <c r="E189" s="33">
        <f>(E188-D188)*100/D188</f>
        <v>13.727020464793618</v>
      </c>
      <c r="F189" s="6"/>
    </row>
    <row r="190" spans="1:6" x14ac:dyDescent="0.5">
      <c r="F190" s="8">
        <v>9</v>
      </c>
    </row>
    <row r="191" spans="1:6" x14ac:dyDescent="0.5">
      <c r="A191" s="90" t="s">
        <v>213</v>
      </c>
      <c r="B191" s="90"/>
      <c r="C191" s="90"/>
      <c r="D191" s="90"/>
      <c r="E191" s="90"/>
      <c r="F191" s="90"/>
    </row>
    <row r="192" spans="1:6" x14ac:dyDescent="0.5">
      <c r="A192" s="91" t="s">
        <v>334</v>
      </c>
      <c r="B192" s="91"/>
      <c r="C192" s="91"/>
      <c r="D192" s="91"/>
      <c r="E192" s="91"/>
      <c r="F192" s="91"/>
    </row>
    <row r="193" spans="1:6" x14ac:dyDescent="0.5">
      <c r="A193" s="27" t="s">
        <v>214</v>
      </c>
      <c r="B193" s="82" t="s">
        <v>216</v>
      </c>
      <c r="C193" s="83" t="s">
        <v>217</v>
      </c>
      <c r="D193" s="83"/>
      <c r="E193" s="83"/>
      <c r="F193" s="83" t="s">
        <v>218</v>
      </c>
    </row>
    <row r="194" spans="1:6" x14ac:dyDescent="0.5">
      <c r="A194" s="28" t="s">
        <v>215</v>
      </c>
      <c r="B194" s="82"/>
      <c r="C194" s="14" t="s">
        <v>343</v>
      </c>
      <c r="D194" s="14" t="s">
        <v>344</v>
      </c>
      <c r="E194" s="14" t="s">
        <v>345</v>
      </c>
      <c r="F194" s="83"/>
    </row>
    <row r="195" spans="1:6" x14ac:dyDescent="0.5">
      <c r="A195" s="14"/>
      <c r="B195" s="4" t="s">
        <v>133</v>
      </c>
      <c r="C195" s="14"/>
      <c r="D195" s="14"/>
      <c r="E195" s="14"/>
      <c r="F195" s="14"/>
    </row>
    <row r="196" spans="1:6" x14ac:dyDescent="0.5">
      <c r="A196" s="6">
        <v>1</v>
      </c>
      <c r="B196" s="2" t="s">
        <v>134</v>
      </c>
      <c r="C196" s="1">
        <v>60</v>
      </c>
      <c r="D196" s="1">
        <v>84</v>
      </c>
      <c r="E196" s="1">
        <v>92</v>
      </c>
      <c r="F196" s="1" t="s">
        <v>313</v>
      </c>
    </row>
    <row r="197" spans="1:6" x14ac:dyDescent="0.5">
      <c r="A197" s="6">
        <v>2</v>
      </c>
      <c r="B197" s="2" t="s">
        <v>135</v>
      </c>
      <c r="C197" s="1">
        <v>57</v>
      </c>
      <c r="D197" s="1">
        <v>78</v>
      </c>
      <c r="E197" s="1">
        <v>98</v>
      </c>
      <c r="F197" s="1" t="s">
        <v>313</v>
      </c>
    </row>
    <row r="198" spans="1:6" x14ac:dyDescent="0.5">
      <c r="A198" s="6">
        <v>3</v>
      </c>
      <c r="B198" s="2" t="s">
        <v>136</v>
      </c>
      <c r="C198" s="1">
        <v>38</v>
      </c>
      <c r="D198" s="1">
        <v>42</v>
      </c>
      <c r="E198" s="1">
        <v>49</v>
      </c>
      <c r="F198" s="1" t="s">
        <v>312</v>
      </c>
    </row>
    <row r="199" spans="1:6" x14ac:dyDescent="0.5">
      <c r="A199" s="6">
        <v>4</v>
      </c>
      <c r="B199" s="2" t="s">
        <v>137</v>
      </c>
      <c r="C199" s="1">
        <v>82</v>
      </c>
      <c r="D199" s="1">
        <v>87</v>
      </c>
      <c r="E199" s="1">
        <v>98</v>
      </c>
      <c r="F199" s="1" t="s">
        <v>330</v>
      </c>
    </row>
    <row r="200" spans="1:6" x14ac:dyDescent="0.5">
      <c r="A200" s="6">
        <v>5</v>
      </c>
      <c r="B200" s="2" t="s">
        <v>266</v>
      </c>
      <c r="C200" s="1">
        <v>80</v>
      </c>
      <c r="D200" s="1">
        <v>80</v>
      </c>
      <c r="E200" s="1">
        <v>90</v>
      </c>
      <c r="F200" s="1" t="s">
        <v>312</v>
      </c>
    </row>
    <row r="201" spans="1:6" x14ac:dyDescent="0.5">
      <c r="A201" s="6">
        <v>6</v>
      </c>
      <c r="B201" s="2" t="s">
        <v>267</v>
      </c>
      <c r="C201" s="1">
        <v>89</v>
      </c>
      <c r="D201" s="1">
        <v>94</v>
      </c>
      <c r="E201" s="1">
        <v>98</v>
      </c>
      <c r="F201" s="1" t="s">
        <v>312</v>
      </c>
    </row>
    <row r="202" spans="1:6" x14ac:dyDescent="0.5">
      <c r="A202" s="6">
        <v>7</v>
      </c>
      <c r="B202" s="2" t="s">
        <v>140</v>
      </c>
      <c r="C202" s="1">
        <v>65</v>
      </c>
      <c r="D202" s="1">
        <v>75</v>
      </c>
      <c r="E202" s="1">
        <v>95</v>
      </c>
      <c r="F202" s="1" t="s">
        <v>312</v>
      </c>
    </row>
    <row r="203" spans="1:6" x14ac:dyDescent="0.5">
      <c r="A203" s="6">
        <v>8</v>
      </c>
      <c r="B203" s="2" t="s">
        <v>141</v>
      </c>
      <c r="C203" s="1">
        <v>38</v>
      </c>
      <c r="D203" s="1">
        <v>45</v>
      </c>
      <c r="E203" s="1">
        <v>52</v>
      </c>
      <c r="F203" s="1" t="s">
        <v>312</v>
      </c>
    </row>
    <row r="204" spans="1:6" x14ac:dyDescent="0.5">
      <c r="A204" s="6">
        <v>9</v>
      </c>
      <c r="B204" s="2" t="s">
        <v>142</v>
      </c>
      <c r="C204" s="1">
        <v>12</v>
      </c>
      <c r="D204" s="1">
        <v>16</v>
      </c>
      <c r="E204" s="1">
        <v>21</v>
      </c>
      <c r="F204" s="1" t="s">
        <v>312</v>
      </c>
    </row>
    <row r="205" spans="1:6" x14ac:dyDescent="0.5">
      <c r="A205" s="6">
        <v>10</v>
      </c>
      <c r="B205" s="2" t="s">
        <v>143</v>
      </c>
      <c r="C205" s="1">
        <v>38</v>
      </c>
      <c r="D205" s="1">
        <v>45</v>
      </c>
      <c r="E205" s="1">
        <v>52</v>
      </c>
      <c r="F205" s="1" t="s">
        <v>330</v>
      </c>
    </row>
    <row r="206" spans="1:6" ht="43.5" x14ac:dyDescent="0.5">
      <c r="A206" s="6">
        <v>11</v>
      </c>
      <c r="B206" s="2" t="s">
        <v>268</v>
      </c>
      <c r="C206" s="1">
        <v>15</v>
      </c>
      <c r="D206" s="1">
        <v>24</v>
      </c>
      <c r="E206" s="1">
        <v>29</v>
      </c>
      <c r="F206" s="1" t="s">
        <v>330</v>
      </c>
    </row>
    <row r="207" spans="1:6" x14ac:dyDescent="0.5">
      <c r="A207" s="6">
        <v>12</v>
      </c>
      <c r="B207" s="2" t="s">
        <v>269</v>
      </c>
      <c r="C207" s="1">
        <v>1</v>
      </c>
      <c r="D207" s="1">
        <v>1</v>
      </c>
      <c r="E207" s="1">
        <v>1</v>
      </c>
      <c r="F207" s="1" t="s">
        <v>330</v>
      </c>
    </row>
    <row r="208" spans="1:6" x14ac:dyDescent="0.5">
      <c r="A208" s="6">
        <v>13</v>
      </c>
      <c r="B208" s="2" t="s">
        <v>270</v>
      </c>
      <c r="C208" s="1">
        <v>1</v>
      </c>
      <c r="D208" s="1">
        <v>1</v>
      </c>
      <c r="E208" s="1">
        <v>1</v>
      </c>
      <c r="F208" s="1" t="s">
        <v>330</v>
      </c>
    </row>
    <row r="209" spans="1:6" x14ac:dyDescent="0.5">
      <c r="A209" s="6">
        <v>14</v>
      </c>
      <c r="B209" s="2" t="s">
        <v>271</v>
      </c>
      <c r="C209" s="1">
        <v>10</v>
      </c>
      <c r="D209" s="1">
        <v>12</v>
      </c>
      <c r="E209" s="1">
        <v>15</v>
      </c>
      <c r="F209" s="1" t="s">
        <v>312</v>
      </c>
    </row>
    <row r="210" spans="1:6" x14ac:dyDescent="0.5">
      <c r="A210" s="6">
        <v>15</v>
      </c>
      <c r="B210" s="2" t="s">
        <v>148</v>
      </c>
      <c r="C210" s="1">
        <v>1</v>
      </c>
      <c r="D210" s="1">
        <v>1</v>
      </c>
      <c r="E210" s="1">
        <v>1</v>
      </c>
      <c r="F210" s="1" t="s">
        <v>312</v>
      </c>
    </row>
    <row r="211" spans="1:6" x14ac:dyDescent="0.5">
      <c r="A211" s="6">
        <v>16</v>
      </c>
      <c r="B211" s="2" t="s">
        <v>272</v>
      </c>
      <c r="C211" s="1">
        <v>1</v>
      </c>
      <c r="D211" s="1">
        <v>1</v>
      </c>
      <c r="E211" s="1">
        <v>1</v>
      </c>
      <c r="F211" s="1" t="s">
        <v>312</v>
      </c>
    </row>
    <row r="212" spans="1:6" x14ac:dyDescent="0.5">
      <c r="A212" s="6">
        <v>17</v>
      </c>
      <c r="B212" s="2" t="s">
        <v>150</v>
      </c>
      <c r="C212" s="1">
        <v>1</v>
      </c>
      <c r="D212" s="1">
        <v>1</v>
      </c>
      <c r="E212" s="1">
        <v>1</v>
      </c>
      <c r="F212" s="1" t="s">
        <v>312</v>
      </c>
    </row>
    <row r="213" spans="1:6" x14ac:dyDescent="0.5">
      <c r="A213" s="6">
        <v>18</v>
      </c>
      <c r="B213" s="2" t="s">
        <v>273</v>
      </c>
      <c r="C213" s="1">
        <v>1</v>
      </c>
      <c r="D213" s="1">
        <v>1</v>
      </c>
      <c r="E213" s="1">
        <v>1</v>
      </c>
      <c r="F213" s="1" t="s">
        <v>312</v>
      </c>
    </row>
    <row r="214" spans="1:6" x14ac:dyDescent="0.5">
      <c r="A214" s="6"/>
      <c r="B214" s="14" t="s">
        <v>87</v>
      </c>
      <c r="C214" s="30">
        <f>SUM(C196:C213)</f>
        <v>590</v>
      </c>
      <c r="D214" s="30">
        <f>SUM(D196:D213)</f>
        <v>688</v>
      </c>
      <c r="E214" s="30">
        <f>SUM(E196:E213)</f>
        <v>795</v>
      </c>
      <c r="F214" s="6"/>
    </row>
    <row r="215" spans="1:6" x14ac:dyDescent="0.5">
      <c r="A215" s="10"/>
      <c r="B215" s="11"/>
      <c r="C215" s="34"/>
      <c r="D215" s="34"/>
      <c r="E215" s="34"/>
      <c r="F215" s="10">
        <v>10</v>
      </c>
    </row>
    <row r="216" spans="1:6" x14ac:dyDescent="0.5">
      <c r="A216" s="27" t="s">
        <v>214</v>
      </c>
      <c r="B216" s="82" t="s">
        <v>216</v>
      </c>
      <c r="C216" s="83" t="s">
        <v>217</v>
      </c>
      <c r="D216" s="83"/>
      <c r="E216" s="83"/>
      <c r="F216" s="83" t="s">
        <v>218</v>
      </c>
    </row>
    <row r="217" spans="1:6" x14ac:dyDescent="0.5">
      <c r="A217" s="28" t="s">
        <v>215</v>
      </c>
      <c r="B217" s="82"/>
      <c r="C217" s="14" t="s">
        <v>343</v>
      </c>
      <c r="D217" s="14" t="s">
        <v>344</v>
      </c>
      <c r="E217" s="14" t="s">
        <v>345</v>
      </c>
      <c r="F217" s="83"/>
    </row>
    <row r="218" spans="1:6" x14ac:dyDescent="0.5">
      <c r="A218" s="6">
        <v>19</v>
      </c>
      <c r="B218" s="2" t="s">
        <v>274</v>
      </c>
      <c r="C218" s="1">
        <v>10</v>
      </c>
      <c r="D218" s="1">
        <v>15</v>
      </c>
      <c r="E218" s="1">
        <v>20</v>
      </c>
      <c r="F218" s="1" t="s">
        <v>312</v>
      </c>
    </row>
    <row r="219" spans="1:6" x14ac:dyDescent="0.5">
      <c r="A219" s="6">
        <v>20</v>
      </c>
      <c r="B219" s="2" t="s">
        <v>275</v>
      </c>
      <c r="C219" s="1">
        <v>15</v>
      </c>
      <c r="D219" s="1">
        <v>25</v>
      </c>
      <c r="E219" s="1">
        <v>35</v>
      </c>
      <c r="F219" s="1" t="s">
        <v>312</v>
      </c>
    </row>
    <row r="220" spans="1:6" x14ac:dyDescent="0.5">
      <c r="A220" s="6">
        <v>21</v>
      </c>
      <c r="B220" s="2" t="s">
        <v>276</v>
      </c>
      <c r="C220" s="1">
        <v>85</v>
      </c>
      <c r="D220" s="1">
        <v>102</v>
      </c>
      <c r="E220" s="1">
        <v>124</v>
      </c>
      <c r="F220" s="1" t="s">
        <v>312</v>
      </c>
    </row>
    <row r="221" spans="1:6" x14ac:dyDescent="0.5">
      <c r="A221" s="6">
        <v>22</v>
      </c>
      <c r="B221" s="2" t="s">
        <v>155</v>
      </c>
      <c r="C221" s="1">
        <v>20</v>
      </c>
      <c r="D221" s="1">
        <v>20</v>
      </c>
      <c r="E221" s="1">
        <v>20</v>
      </c>
      <c r="F221" s="1" t="s">
        <v>312</v>
      </c>
    </row>
    <row r="222" spans="1:6" x14ac:dyDescent="0.5">
      <c r="A222" s="6">
        <v>23</v>
      </c>
      <c r="B222" s="2" t="s">
        <v>277</v>
      </c>
      <c r="C222" s="1">
        <v>60</v>
      </c>
      <c r="D222" s="1">
        <v>65</v>
      </c>
      <c r="E222" s="1">
        <v>75</v>
      </c>
      <c r="F222" s="1" t="s">
        <v>312</v>
      </c>
    </row>
    <row r="223" spans="1:6" x14ac:dyDescent="0.5">
      <c r="A223" s="6">
        <v>24</v>
      </c>
      <c r="B223" s="2" t="s">
        <v>278</v>
      </c>
      <c r="C223" s="1">
        <v>12</v>
      </c>
      <c r="D223" s="1">
        <v>15</v>
      </c>
      <c r="E223" s="1">
        <v>24</v>
      </c>
      <c r="F223" s="1" t="s">
        <v>312</v>
      </c>
    </row>
    <row r="224" spans="1:6" x14ac:dyDescent="0.5">
      <c r="A224" s="6">
        <v>25</v>
      </c>
      <c r="B224" s="2" t="s">
        <v>158</v>
      </c>
      <c r="C224" s="1">
        <v>4</v>
      </c>
      <c r="D224" s="1">
        <v>5</v>
      </c>
      <c r="E224" s="1">
        <v>9</v>
      </c>
      <c r="F224" s="1" t="s">
        <v>312</v>
      </c>
    </row>
    <row r="225" spans="1:6" x14ac:dyDescent="0.5">
      <c r="A225" s="6">
        <v>26</v>
      </c>
      <c r="B225" s="2" t="s">
        <v>279</v>
      </c>
      <c r="C225" s="1">
        <v>2</v>
      </c>
      <c r="D225" s="1">
        <v>3</v>
      </c>
      <c r="E225" s="1">
        <v>5</v>
      </c>
      <c r="F225" s="1" t="s">
        <v>312</v>
      </c>
    </row>
    <row r="226" spans="1:6" x14ac:dyDescent="0.5">
      <c r="A226" s="6">
        <v>27</v>
      </c>
      <c r="B226" s="2" t="s">
        <v>280</v>
      </c>
      <c r="C226" s="1">
        <v>82</v>
      </c>
      <c r="D226" s="1">
        <v>87</v>
      </c>
      <c r="E226" s="1">
        <v>98</v>
      </c>
      <c r="F226" s="1" t="s">
        <v>312</v>
      </c>
    </row>
    <row r="227" spans="1:6" x14ac:dyDescent="0.5">
      <c r="A227" s="6">
        <v>28</v>
      </c>
      <c r="B227" s="2" t="s">
        <v>281</v>
      </c>
      <c r="C227" s="1">
        <v>82</v>
      </c>
      <c r="D227" s="1">
        <v>87</v>
      </c>
      <c r="E227" s="1">
        <v>98</v>
      </c>
      <c r="F227" s="1" t="s">
        <v>312</v>
      </c>
    </row>
    <row r="228" spans="1:6" x14ac:dyDescent="0.5">
      <c r="A228" s="6">
        <v>29</v>
      </c>
      <c r="B228" s="2" t="s">
        <v>282</v>
      </c>
      <c r="C228" s="1">
        <v>14</v>
      </c>
      <c r="D228" s="1">
        <v>18</v>
      </c>
      <c r="E228" s="1">
        <v>24</v>
      </c>
      <c r="F228" s="1" t="s">
        <v>312</v>
      </c>
    </row>
    <row r="229" spans="1:6" x14ac:dyDescent="0.5">
      <c r="A229" s="6">
        <v>30</v>
      </c>
      <c r="B229" s="2" t="s">
        <v>162</v>
      </c>
      <c r="C229" s="1">
        <v>20</v>
      </c>
      <c r="D229" s="1">
        <v>24</v>
      </c>
      <c r="E229" s="1">
        <v>29</v>
      </c>
      <c r="F229" s="1" t="s">
        <v>312</v>
      </c>
    </row>
    <row r="230" spans="1:6" x14ac:dyDescent="0.5">
      <c r="A230" s="6">
        <v>31</v>
      </c>
      <c r="B230" s="2" t="s">
        <v>283</v>
      </c>
      <c r="C230" s="1">
        <v>21</v>
      </c>
      <c r="D230" s="1">
        <v>25</v>
      </c>
      <c r="E230" s="1">
        <v>31</v>
      </c>
      <c r="F230" s="1" t="s">
        <v>312</v>
      </c>
    </row>
    <row r="231" spans="1:6" x14ac:dyDescent="0.5">
      <c r="A231" s="6">
        <v>32</v>
      </c>
      <c r="B231" s="2" t="s">
        <v>164</v>
      </c>
      <c r="C231" s="1">
        <v>50</v>
      </c>
      <c r="D231" s="1">
        <v>64</v>
      </c>
      <c r="E231" s="1">
        <v>80</v>
      </c>
      <c r="F231" s="1" t="s">
        <v>312</v>
      </c>
    </row>
    <row r="232" spans="1:6" x14ac:dyDescent="0.5">
      <c r="A232" s="6">
        <v>33</v>
      </c>
      <c r="B232" s="2" t="s">
        <v>165</v>
      </c>
      <c r="C232" s="1">
        <v>120</v>
      </c>
      <c r="D232" s="1">
        <v>128</v>
      </c>
      <c r="E232" s="1">
        <v>134</v>
      </c>
      <c r="F232" s="1" t="s">
        <v>312</v>
      </c>
    </row>
    <row r="233" spans="1:6" x14ac:dyDescent="0.5">
      <c r="A233" s="6">
        <v>34</v>
      </c>
      <c r="B233" s="2" t="s">
        <v>284</v>
      </c>
      <c r="C233" s="1">
        <v>130</v>
      </c>
      <c r="D233" s="1">
        <v>135</v>
      </c>
      <c r="E233" s="1">
        <v>150</v>
      </c>
      <c r="F233" s="1" t="s">
        <v>312</v>
      </c>
    </row>
    <row r="234" spans="1:6" x14ac:dyDescent="0.5">
      <c r="A234" s="6">
        <v>35</v>
      </c>
      <c r="B234" s="2" t="s">
        <v>166</v>
      </c>
      <c r="C234" s="1">
        <v>80</v>
      </c>
      <c r="D234" s="1">
        <v>95</v>
      </c>
      <c r="E234" s="1">
        <v>100</v>
      </c>
      <c r="F234" s="1" t="s">
        <v>312</v>
      </c>
    </row>
    <row r="235" spans="1:6" x14ac:dyDescent="0.5">
      <c r="A235" s="6">
        <v>36</v>
      </c>
      <c r="B235" s="2" t="s">
        <v>285</v>
      </c>
      <c r="C235" s="1">
        <v>20</v>
      </c>
      <c r="D235" s="1">
        <v>24</v>
      </c>
      <c r="E235" s="1">
        <v>28</v>
      </c>
      <c r="F235" s="1" t="s">
        <v>312</v>
      </c>
    </row>
    <row r="236" spans="1:6" ht="43.5" x14ac:dyDescent="0.5">
      <c r="A236" s="6">
        <v>37</v>
      </c>
      <c r="B236" s="2" t="s">
        <v>288</v>
      </c>
      <c r="C236" s="1">
        <v>51</v>
      </c>
      <c r="D236" s="1">
        <v>62</v>
      </c>
      <c r="E236" s="1">
        <v>74</v>
      </c>
      <c r="F236" s="1" t="s">
        <v>312</v>
      </c>
    </row>
    <row r="237" spans="1:6" x14ac:dyDescent="0.5">
      <c r="A237" s="6">
        <v>38</v>
      </c>
      <c r="B237" s="2" t="s">
        <v>169</v>
      </c>
      <c r="C237" s="1">
        <v>5</v>
      </c>
      <c r="D237" s="1">
        <v>6</v>
      </c>
      <c r="E237" s="1">
        <v>14</v>
      </c>
      <c r="F237" s="1" t="s">
        <v>312</v>
      </c>
    </row>
    <row r="238" spans="1:6" x14ac:dyDescent="0.5">
      <c r="A238" s="6">
        <v>39</v>
      </c>
      <c r="B238" s="2" t="s">
        <v>170</v>
      </c>
      <c r="C238" s="1">
        <v>2</v>
      </c>
      <c r="D238" s="1">
        <v>2</v>
      </c>
      <c r="E238" s="1">
        <v>4</v>
      </c>
      <c r="F238" s="1" t="s">
        <v>312</v>
      </c>
    </row>
    <row r="239" spans="1:6" x14ac:dyDescent="0.5">
      <c r="A239" s="6"/>
      <c r="B239" s="14" t="s">
        <v>87</v>
      </c>
      <c r="C239" s="30">
        <f>SUM(C218:C238)</f>
        <v>885</v>
      </c>
      <c r="D239" s="30">
        <f>SUM(D218:D238)</f>
        <v>1007</v>
      </c>
      <c r="E239" s="30">
        <f>SUM(E218:E238)</f>
        <v>1176</v>
      </c>
      <c r="F239" s="6"/>
    </row>
    <row r="240" spans="1:6" x14ac:dyDescent="0.5">
      <c r="A240" s="10"/>
      <c r="B240" s="11"/>
      <c r="C240" s="34"/>
      <c r="D240" s="34"/>
      <c r="E240" s="34"/>
      <c r="F240" s="10">
        <v>11</v>
      </c>
    </row>
    <row r="241" spans="1:6" x14ac:dyDescent="0.5">
      <c r="A241" s="27" t="s">
        <v>214</v>
      </c>
      <c r="B241" s="82" t="s">
        <v>216</v>
      </c>
      <c r="C241" s="83" t="s">
        <v>217</v>
      </c>
      <c r="D241" s="83"/>
      <c r="E241" s="83"/>
      <c r="F241" s="83" t="s">
        <v>218</v>
      </c>
    </row>
    <row r="242" spans="1:6" x14ac:dyDescent="0.5">
      <c r="A242" s="28" t="s">
        <v>215</v>
      </c>
      <c r="B242" s="82"/>
      <c r="C242" s="14" t="s">
        <v>343</v>
      </c>
      <c r="D242" s="14" t="s">
        <v>344</v>
      </c>
      <c r="E242" s="14" t="s">
        <v>345</v>
      </c>
      <c r="F242" s="83"/>
    </row>
    <row r="243" spans="1:6" x14ac:dyDescent="0.5">
      <c r="A243" s="6">
        <v>40</v>
      </c>
      <c r="B243" s="2" t="s">
        <v>171</v>
      </c>
      <c r="C243" s="1">
        <v>5</v>
      </c>
      <c r="D243" s="1">
        <v>6</v>
      </c>
      <c r="E243" s="1">
        <v>10</v>
      </c>
      <c r="F243" s="1" t="s">
        <v>312</v>
      </c>
    </row>
    <row r="244" spans="1:6" x14ac:dyDescent="0.5">
      <c r="A244" s="6">
        <v>41</v>
      </c>
      <c r="B244" s="2" t="s">
        <v>172</v>
      </c>
      <c r="C244" s="1">
        <v>20</v>
      </c>
      <c r="D244" s="1">
        <v>20</v>
      </c>
      <c r="E244" s="1">
        <v>20</v>
      </c>
      <c r="F244" s="1" t="s">
        <v>312</v>
      </c>
    </row>
    <row r="245" spans="1:6" x14ac:dyDescent="0.5">
      <c r="A245" s="6">
        <v>42</v>
      </c>
      <c r="B245" s="2" t="s">
        <v>173</v>
      </c>
      <c r="C245" s="1">
        <v>20</v>
      </c>
      <c r="D245" s="1">
        <v>20</v>
      </c>
      <c r="E245" s="1">
        <v>20</v>
      </c>
      <c r="F245" s="1" t="s">
        <v>312</v>
      </c>
    </row>
    <row r="246" spans="1:6" x14ac:dyDescent="0.5">
      <c r="A246" s="6">
        <v>43</v>
      </c>
      <c r="B246" s="2" t="s">
        <v>286</v>
      </c>
      <c r="C246" s="1">
        <v>20</v>
      </c>
      <c r="D246" s="1">
        <v>20</v>
      </c>
      <c r="E246" s="1">
        <v>20</v>
      </c>
      <c r="F246" s="1" t="s">
        <v>312</v>
      </c>
    </row>
    <row r="247" spans="1:6" x14ac:dyDescent="0.5">
      <c r="A247" s="6">
        <v>44</v>
      </c>
      <c r="B247" s="2" t="s">
        <v>287</v>
      </c>
      <c r="C247" s="1">
        <v>25</v>
      </c>
      <c r="D247" s="1">
        <v>25</v>
      </c>
      <c r="E247" s="1">
        <v>30</v>
      </c>
      <c r="F247" s="1" t="s">
        <v>312</v>
      </c>
    </row>
    <row r="248" spans="1:6" x14ac:dyDescent="0.5">
      <c r="A248" s="6">
        <v>45</v>
      </c>
      <c r="B248" s="2" t="s">
        <v>176</v>
      </c>
      <c r="C248" s="1">
        <v>350</v>
      </c>
      <c r="D248" s="1">
        <v>570</v>
      </c>
      <c r="E248" s="1">
        <v>750</v>
      </c>
      <c r="F248" s="1" t="s">
        <v>312</v>
      </c>
    </row>
    <row r="249" spans="1:6" x14ac:dyDescent="0.5">
      <c r="A249" s="6"/>
      <c r="B249" s="7" t="s">
        <v>87</v>
      </c>
      <c r="C249" s="31">
        <f>SUM(C243:C248)</f>
        <v>440</v>
      </c>
      <c r="D249" s="31">
        <f>SUM(D243:D248)</f>
        <v>661</v>
      </c>
      <c r="E249" s="31">
        <f>SUM(E243:E248)</f>
        <v>850</v>
      </c>
      <c r="F249" s="6"/>
    </row>
    <row r="250" spans="1:6" x14ac:dyDescent="0.5">
      <c r="A250" s="6"/>
      <c r="B250" s="7" t="s">
        <v>177</v>
      </c>
      <c r="C250" s="32">
        <f>C214+C239+C249</f>
        <v>1915</v>
      </c>
      <c r="D250" s="32">
        <f>D214+D239+D249</f>
        <v>2356</v>
      </c>
      <c r="E250" s="32">
        <f>E214+E239+E249</f>
        <v>2821</v>
      </c>
      <c r="F250" s="6"/>
    </row>
    <row r="251" spans="1:6" x14ac:dyDescent="0.5">
      <c r="A251" s="6"/>
      <c r="B251" s="92" t="s">
        <v>265</v>
      </c>
      <c r="C251" s="93"/>
      <c r="D251" s="33">
        <f>(D250-C250)*100/C250</f>
        <v>23.028720626631852</v>
      </c>
      <c r="E251" s="33">
        <f>(E250-D250)*100/D250</f>
        <v>19.736842105263158</v>
      </c>
      <c r="F251" s="6"/>
    </row>
    <row r="257" spans="1:6" x14ac:dyDescent="0.5">
      <c r="F257" s="8">
        <v>12</v>
      </c>
    </row>
    <row r="258" spans="1:6" x14ac:dyDescent="0.5">
      <c r="A258" s="90" t="s">
        <v>213</v>
      </c>
      <c r="B258" s="90"/>
      <c r="C258" s="90"/>
      <c r="D258" s="90"/>
      <c r="E258" s="90"/>
      <c r="F258" s="90"/>
    </row>
    <row r="259" spans="1:6" x14ac:dyDescent="0.5">
      <c r="A259" s="91" t="s">
        <v>334</v>
      </c>
      <c r="B259" s="91"/>
      <c r="C259" s="91"/>
      <c r="D259" s="91"/>
      <c r="E259" s="91"/>
      <c r="F259" s="91"/>
    </row>
    <row r="260" spans="1:6" x14ac:dyDescent="0.5">
      <c r="A260" s="14" t="s">
        <v>214</v>
      </c>
      <c r="B260" s="83" t="s">
        <v>216</v>
      </c>
      <c r="C260" s="83" t="s">
        <v>217</v>
      </c>
      <c r="D260" s="83"/>
      <c r="E260" s="83"/>
      <c r="F260" s="83" t="s">
        <v>218</v>
      </c>
    </row>
    <row r="261" spans="1:6" x14ac:dyDescent="0.5">
      <c r="A261" s="14" t="s">
        <v>215</v>
      </c>
      <c r="B261" s="83"/>
      <c r="C261" s="14" t="s">
        <v>343</v>
      </c>
      <c r="D261" s="14" t="s">
        <v>344</v>
      </c>
      <c r="E261" s="14" t="s">
        <v>345</v>
      </c>
      <c r="F261" s="83"/>
    </row>
    <row r="262" spans="1:6" x14ac:dyDescent="0.5">
      <c r="A262" s="14"/>
      <c r="B262" s="13" t="s">
        <v>178</v>
      </c>
      <c r="C262" s="14"/>
      <c r="D262" s="14"/>
      <c r="E262" s="14"/>
      <c r="F262" s="14"/>
    </row>
    <row r="263" spans="1:6" x14ac:dyDescent="0.5">
      <c r="A263" s="6">
        <v>1</v>
      </c>
      <c r="B263" s="2" t="s">
        <v>289</v>
      </c>
      <c r="C263" s="1">
        <v>10</v>
      </c>
      <c r="D263" s="1">
        <v>15</v>
      </c>
      <c r="E263" s="1">
        <v>20</v>
      </c>
      <c r="F263" s="1" t="s">
        <v>312</v>
      </c>
    </row>
    <row r="264" spans="1:6" x14ac:dyDescent="0.5">
      <c r="A264" s="6">
        <v>2</v>
      </c>
      <c r="B264" s="2" t="s">
        <v>290</v>
      </c>
      <c r="C264" s="1">
        <v>29</v>
      </c>
      <c r="D264" s="1">
        <v>32</v>
      </c>
      <c r="E264" s="1">
        <v>35</v>
      </c>
      <c r="F264" s="1" t="s">
        <v>312</v>
      </c>
    </row>
    <row r="265" spans="1:6" x14ac:dyDescent="0.5">
      <c r="A265" s="6">
        <v>3</v>
      </c>
      <c r="B265" s="2" t="s">
        <v>181</v>
      </c>
      <c r="C265" s="1">
        <v>113</v>
      </c>
      <c r="D265" s="1">
        <v>158</v>
      </c>
      <c r="E265" s="1">
        <v>180</v>
      </c>
      <c r="F265" s="1" t="s">
        <v>312</v>
      </c>
    </row>
    <row r="266" spans="1:6" x14ac:dyDescent="0.5">
      <c r="A266" s="6">
        <v>4</v>
      </c>
      <c r="B266" s="2" t="s">
        <v>75</v>
      </c>
      <c r="C266" s="1">
        <v>18</v>
      </c>
      <c r="D266" s="1">
        <v>20</v>
      </c>
      <c r="E266" s="1">
        <v>24</v>
      </c>
      <c r="F266" s="1" t="s">
        <v>312</v>
      </c>
    </row>
    <row r="267" spans="1:6" x14ac:dyDescent="0.5">
      <c r="A267" s="6">
        <v>5</v>
      </c>
      <c r="B267" s="2" t="s">
        <v>182</v>
      </c>
      <c r="C267" s="1">
        <v>2</v>
      </c>
      <c r="D267" s="1">
        <v>5</v>
      </c>
      <c r="E267" s="1">
        <v>12</v>
      </c>
      <c r="F267" s="1" t="s">
        <v>312</v>
      </c>
    </row>
    <row r="268" spans="1:6" x14ac:dyDescent="0.5">
      <c r="A268" s="6">
        <v>6</v>
      </c>
      <c r="B268" s="2" t="s">
        <v>183</v>
      </c>
      <c r="C268" s="1">
        <v>8</v>
      </c>
      <c r="D268" s="1">
        <v>23</v>
      </c>
      <c r="E268" s="1">
        <v>30</v>
      </c>
      <c r="F268" s="1" t="s">
        <v>312</v>
      </c>
    </row>
    <row r="269" spans="1:6" x14ac:dyDescent="0.5">
      <c r="A269" s="6">
        <v>7</v>
      </c>
      <c r="B269" s="2" t="s">
        <v>184</v>
      </c>
      <c r="C269" s="1">
        <v>98</v>
      </c>
      <c r="D269" s="1">
        <v>112</v>
      </c>
      <c r="E269" s="1">
        <v>125</v>
      </c>
      <c r="F269" s="1" t="s">
        <v>313</v>
      </c>
    </row>
    <row r="270" spans="1:6" x14ac:dyDescent="0.5">
      <c r="A270" s="6">
        <v>8</v>
      </c>
      <c r="B270" s="2" t="s">
        <v>185</v>
      </c>
      <c r="C270" s="1">
        <v>103</v>
      </c>
      <c r="D270" s="1">
        <v>124</v>
      </c>
      <c r="E270" s="1">
        <v>157</v>
      </c>
      <c r="F270" s="1" t="s">
        <v>313</v>
      </c>
    </row>
    <row r="271" spans="1:6" ht="43.5" x14ac:dyDescent="0.5">
      <c r="A271" s="19">
        <v>9</v>
      </c>
      <c r="B271" s="20" t="s">
        <v>186</v>
      </c>
      <c r="C271" s="21">
        <v>120</v>
      </c>
      <c r="D271" s="21">
        <v>135</v>
      </c>
      <c r="E271" s="21">
        <v>180</v>
      </c>
      <c r="F271" s="1" t="s">
        <v>312</v>
      </c>
    </row>
    <row r="272" spans="1:6" ht="43.5" x14ac:dyDescent="0.5">
      <c r="A272" s="19">
        <v>10</v>
      </c>
      <c r="B272" s="20" t="s">
        <v>291</v>
      </c>
      <c r="C272" s="21">
        <v>120</v>
      </c>
      <c r="D272" s="21">
        <v>135</v>
      </c>
      <c r="E272" s="21">
        <v>180</v>
      </c>
      <c r="F272" s="1" t="s">
        <v>312</v>
      </c>
    </row>
    <row r="273" spans="1:6" ht="43.5" x14ac:dyDescent="0.5">
      <c r="A273" s="19">
        <v>11</v>
      </c>
      <c r="B273" s="20" t="s">
        <v>292</v>
      </c>
      <c r="C273" s="21">
        <v>2</v>
      </c>
      <c r="D273" s="21">
        <v>2</v>
      </c>
      <c r="E273" s="21">
        <v>3</v>
      </c>
      <c r="F273" s="1" t="s">
        <v>312</v>
      </c>
    </row>
    <row r="274" spans="1:6" ht="43.5" x14ac:dyDescent="0.5">
      <c r="A274" s="19">
        <v>12</v>
      </c>
      <c r="B274" s="20" t="s">
        <v>187</v>
      </c>
      <c r="C274" s="21">
        <v>125</v>
      </c>
      <c r="D274" s="21">
        <v>150</v>
      </c>
      <c r="E274" s="21">
        <v>210</v>
      </c>
      <c r="F274" s="1" t="s">
        <v>312</v>
      </c>
    </row>
    <row r="275" spans="1:6" ht="65.25" x14ac:dyDescent="0.5">
      <c r="A275" s="19">
        <v>13</v>
      </c>
      <c r="B275" s="20" t="s">
        <v>188</v>
      </c>
      <c r="C275" s="21">
        <v>3</v>
      </c>
      <c r="D275" s="21">
        <v>3</v>
      </c>
      <c r="E275" s="21">
        <v>3</v>
      </c>
      <c r="F275" s="1" t="s">
        <v>312</v>
      </c>
    </row>
    <row r="276" spans="1:6" x14ac:dyDescent="0.5">
      <c r="A276" s="6"/>
      <c r="B276" s="14" t="s">
        <v>87</v>
      </c>
      <c r="C276" s="30">
        <f>SUM(C263:C275)</f>
        <v>751</v>
      </c>
      <c r="D276" s="30">
        <f>SUM(D263:D275)</f>
        <v>914</v>
      </c>
      <c r="E276" s="30">
        <f>SUM(E263:E275)</f>
        <v>1159</v>
      </c>
      <c r="F276" s="6"/>
    </row>
    <row r="277" spans="1:6" x14ac:dyDescent="0.5">
      <c r="A277" s="10"/>
      <c r="B277" s="11"/>
      <c r="C277" s="34"/>
      <c r="D277" s="34"/>
      <c r="E277" s="34"/>
      <c r="F277" s="10">
        <v>13</v>
      </c>
    </row>
    <row r="278" spans="1:6" x14ac:dyDescent="0.5">
      <c r="A278" s="27" t="s">
        <v>214</v>
      </c>
      <c r="B278" s="82" t="s">
        <v>216</v>
      </c>
      <c r="C278" s="83" t="s">
        <v>217</v>
      </c>
      <c r="D278" s="83"/>
      <c r="E278" s="83"/>
      <c r="F278" s="83" t="s">
        <v>218</v>
      </c>
    </row>
    <row r="279" spans="1:6" x14ac:dyDescent="0.5">
      <c r="A279" s="28" t="s">
        <v>215</v>
      </c>
      <c r="B279" s="82"/>
      <c r="C279" s="14" t="s">
        <v>343</v>
      </c>
      <c r="D279" s="14" t="s">
        <v>344</v>
      </c>
      <c r="E279" s="14" t="s">
        <v>345</v>
      </c>
      <c r="F279" s="83"/>
    </row>
    <row r="280" spans="1:6" x14ac:dyDescent="0.5">
      <c r="A280" s="6">
        <v>14</v>
      </c>
      <c r="B280" s="2" t="s">
        <v>293</v>
      </c>
      <c r="C280" s="1">
        <v>15</v>
      </c>
      <c r="D280" s="1">
        <v>20</v>
      </c>
      <c r="E280" s="1">
        <v>24</v>
      </c>
      <c r="F280" s="14" t="s">
        <v>312</v>
      </c>
    </row>
    <row r="281" spans="1:6" x14ac:dyDescent="0.5">
      <c r="A281" s="6">
        <v>15</v>
      </c>
      <c r="B281" s="2" t="s">
        <v>294</v>
      </c>
      <c r="C281" s="1">
        <v>25</v>
      </c>
      <c r="D281" s="1">
        <v>30</v>
      </c>
      <c r="E281" s="1">
        <v>35</v>
      </c>
      <c r="F281" s="14" t="s">
        <v>312</v>
      </c>
    </row>
    <row r="282" spans="1:6" ht="43.5" x14ac:dyDescent="0.5">
      <c r="A282" s="19">
        <v>16</v>
      </c>
      <c r="B282" s="20" t="s">
        <v>295</v>
      </c>
      <c r="C282" s="21">
        <v>20</v>
      </c>
      <c r="D282" s="21">
        <v>25</v>
      </c>
      <c r="E282" s="21">
        <v>30</v>
      </c>
      <c r="F282" s="1" t="s">
        <v>312</v>
      </c>
    </row>
    <row r="283" spans="1:6" ht="43.5" x14ac:dyDescent="0.5">
      <c r="A283" s="19">
        <v>17</v>
      </c>
      <c r="B283" s="20" t="s">
        <v>295</v>
      </c>
      <c r="C283" s="21">
        <v>20</v>
      </c>
      <c r="D283" s="21">
        <v>25</v>
      </c>
      <c r="E283" s="21">
        <v>30</v>
      </c>
      <c r="F283" s="1" t="s">
        <v>312</v>
      </c>
    </row>
    <row r="284" spans="1:6" ht="43.5" x14ac:dyDescent="0.5">
      <c r="A284" s="19">
        <v>18</v>
      </c>
      <c r="B284" s="20" t="s">
        <v>296</v>
      </c>
      <c r="C284" s="21">
        <v>15</v>
      </c>
      <c r="D284" s="21">
        <v>20</v>
      </c>
      <c r="E284" s="21">
        <v>25</v>
      </c>
      <c r="F284" s="1" t="s">
        <v>312</v>
      </c>
    </row>
    <row r="285" spans="1:6" x14ac:dyDescent="0.5">
      <c r="A285" s="6">
        <v>19</v>
      </c>
      <c r="B285" s="2" t="s">
        <v>193</v>
      </c>
      <c r="C285" s="1">
        <v>5</v>
      </c>
      <c r="D285" s="1">
        <v>7</v>
      </c>
      <c r="E285" s="1">
        <v>11</v>
      </c>
      <c r="F285" s="1" t="s">
        <v>312</v>
      </c>
    </row>
    <row r="286" spans="1:6" ht="43.5" x14ac:dyDescent="0.5">
      <c r="A286" s="19">
        <v>20</v>
      </c>
      <c r="B286" s="20" t="s">
        <v>297</v>
      </c>
      <c r="C286" s="21">
        <v>5</v>
      </c>
      <c r="D286" s="21">
        <v>12</v>
      </c>
      <c r="E286" s="21">
        <v>15</v>
      </c>
      <c r="F286" s="1" t="s">
        <v>312</v>
      </c>
    </row>
    <row r="287" spans="1:6" ht="43.5" x14ac:dyDescent="0.5">
      <c r="A287" s="19">
        <v>21</v>
      </c>
      <c r="B287" s="20" t="s">
        <v>298</v>
      </c>
      <c r="C287" s="21">
        <v>6</v>
      </c>
      <c r="D287" s="21">
        <v>13</v>
      </c>
      <c r="E287" s="21">
        <v>18</v>
      </c>
      <c r="F287" s="1" t="s">
        <v>312</v>
      </c>
    </row>
    <row r="288" spans="1:6" ht="43.5" x14ac:dyDescent="0.5">
      <c r="A288" s="19">
        <v>22</v>
      </c>
      <c r="B288" s="20" t="s">
        <v>299</v>
      </c>
      <c r="C288" s="21">
        <v>26</v>
      </c>
      <c r="D288" s="21">
        <v>30</v>
      </c>
      <c r="E288" s="21">
        <v>32</v>
      </c>
      <c r="F288" s="1" t="s">
        <v>312</v>
      </c>
    </row>
    <row r="289" spans="1:6" x14ac:dyDescent="0.5">
      <c r="A289" s="6">
        <v>23</v>
      </c>
      <c r="B289" s="2" t="s">
        <v>197</v>
      </c>
      <c r="C289" s="1">
        <v>12</v>
      </c>
      <c r="D289" s="1">
        <v>13</v>
      </c>
      <c r="E289" s="1">
        <v>15</v>
      </c>
      <c r="F289" s="1" t="s">
        <v>312</v>
      </c>
    </row>
    <row r="290" spans="1:6" ht="43.5" x14ac:dyDescent="0.5">
      <c r="A290" s="6">
        <v>24</v>
      </c>
      <c r="B290" s="2" t="s">
        <v>300</v>
      </c>
      <c r="C290" s="1">
        <v>27</v>
      </c>
      <c r="D290" s="1">
        <v>30</v>
      </c>
      <c r="E290" s="1">
        <v>36</v>
      </c>
      <c r="F290" s="1" t="s">
        <v>312</v>
      </c>
    </row>
    <row r="291" spans="1:6" x14ac:dyDescent="0.5">
      <c r="A291" s="6">
        <v>25</v>
      </c>
      <c r="B291" s="2" t="s">
        <v>301</v>
      </c>
      <c r="C291" s="1">
        <v>30</v>
      </c>
      <c r="D291" s="1">
        <v>37</v>
      </c>
      <c r="E291" s="1">
        <v>40</v>
      </c>
      <c r="F291" s="1" t="s">
        <v>312</v>
      </c>
    </row>
    <row r="292" spans="1:6" ht="43.5" x14ac:dyDescent="0.5">
      <c r="A292" s="6">
        <v>26</v>
      </c>
      <c r="B292" s="2" t="s">
        <v>302</v>
      </c>
      <c r="C292" s="1">
        <v>5</v>
      </c>
      <c r="D292" s="1">
        <v>6</v>
      </c>
      <c r="E292" s="1">
        <v>8</v>
      </c>
      <c r="F292" s="1" t="s">
        <v>312</v>
      </c>
    </row>
    <row r="293" spans="1:6" x14ac:dyDescent="0.5">
      <c r="A293" s="6">
        <v>27</v>
      </c>
      <c r="B293" s="2" t="s">
        <v>201</v>
      </c>
      <c r="C293" s="1">
        <v>2</v>
      </c>
      <c r="D293" s="1">
        <v>5</v>
      </c>
      <c r="E293" s="1">
        <v>9</v>
      </c>
      <c r="F293" s="1" t="s">
        <v>312</v>
      </c>
    </row>
    <row r="294" spans="1:6" x14ac:dyDescent="0.5">
      <c r="A294" s="6">
        <v>28</v>
      </c>
      <c r="B294" s="2" t="s">
        <v>303</v>
      </c>
      <c r="C294" s="1">
        <v>2</v>
      </c>
      <c r="D294" s="1">
        <v>5</v>
      </c>
      <c r="E294" s="1">
        <v>7</v>
      </c>
      <c r="F294" s="1" t="s">
        <v>312</v>
      </c>
    </row>
    <row r="295" spans="1:6" x14ac:dyDescent="0.5">
      <c r="A295" s="6"/>
      <c r="B295" s="14" t="s">
        <v>87</v>
      </c>
      <c r="C295" s="30">
        <f>SUM(C280:C294)</f>
        <v>215</v>
      </c>
      <c r="D295" s="30">
        <f>SUM(D280:D294)</f>
        <v>278</v>
      </c>
      <c r="E295" s="30">
        <f>SUM(E280:E294)</f>
        <v>335</v>
      </c>
      <c r="F295" s="6"/>
    </row>
    <row r="296" spans="1:6" x14ac:dyDescent="0.5">
      <c r="A296" s="10"/>
      <c r="B296" s="11"/>
      <c r="C296" s="34"/>
      <c r="D296" s="34"/>
      <c r="E296" s="34"/>
      <c r="F296" s="10">
        <v>14</v>
      </c>
    </row>
    <row r="297" spans="1:6" x14ac:dyDescent="0.5">
      <c r="A297" s="27" t="s">
        <v>214</v>
      </c>
      <c r="B297" s="82" t="s">
        <v>216</v>
      </c>
      <c r="C297" s="83" t="s">
        <v>217</v>
      </c>
      <c r="D297" s="83"/>
      <c r="E297" s="83"/>
      <c r="F297" s="83" t="s">
        <v>218</v>
      </c>
    </row>
    <row r="298" spans="1:6" x14ac:dyDescent="0.5">
      <c r="A298" s="28" t="s">
        <v>215</v>
      </c>
      <c r="B298" s="82"/>
      <c r="C298" s="14" t="s">
        <v>343</v>
      </c>
      <c r="D298" s="14" t="s">
        <v>344</v>
      </c>
      <c r="E298" s="14" t="s">
        <v>345</v>
      </c>
      <c r="F298" s="83"/>
    </row>
    <row r="299" spans="1:6" x14ac:dyDescent="0.5">
      <c r="A299" s="6">
        <v>29</v>
      </c>
      <c r="B299" s="2" t="s">
        <v>304</v>
      </c>
      <c r="C299" s="1">
        <v>2</v>
      </c>
      <c r="D299" s="1">
        <v>5</v>
      </c>
      <c r="E299" s="1">
        <v>8</v>
      </c>
      <c r="F299" s="1" t="s">
        <v>312</v>
      </c>
    </row>
    <row r="300" spans="1:6" x14ac:dyDescent="0.5">
      <c r="A300" s="6">
        <v>30</v>
      </c>
      <c r="B300" s="2" t="s">
        <v>204</v>
      </c>
      <c r="C300" s="1">
        <v>1</v>
      </c>
      <c r="D300" s="1">
        <v>2</v>
      </c>
      <c r="E300" s="1">
        <v>3</v>
      </c>
      <c r="F300" s="1" t="s">
        <v>312</v>
      </c>
    </row>
    <row r="301" spans="1:6" x14ac:dyDescent="0.5">
      <c r="A301" s="6">
        <v>31</v>
      </c>
      <c r="B301" s="2" t="s">
        <v>305</v>
      </c>
      <c r="C301" s="1">
        <v>20</v>
      </c>
      <c r="D301" s="1">
        <v>25</v>
      </c>
      <c r="E301" s="1">
        <v>30</v>
      </c>
      <c r="F301" s="1" t="s">
        <v>312</v>
      </c>
    </row>
    <row r="302" spans="1:6" x14ac:dyDescent="0.5">
      <c r="A302" s="6">
        <v>32</v>
      </c>
      <c r="B302" s="2" t="s">
        <v>306</v>
      </c>
      <c r="C302" s="1">
        <v>5</v>
      </c>
      <c r="D302" s="1">
        <v>15</v>
      </c>
      <c r="E302" s="1">
        <v>21</v>
      </c>
      <c r="F302" s="1" t="s">
        <v>312</v>
      </c>
    </row>
    <row r="303" spans="1:6" x14ac:dyDescent="0.5">
      <c r="A303" s="6">
        <v>33</v>
      </c>
      <c r="B303" s="2" t="s">
        <v>307</v>
      </c>
      <c r="C303" s="1">
        <v>5</v>
      </c>
      <c r="D303" s="1">
        <v>10</v>
      </c>
      <c r="E303" s="1">
        <v>15</v>
      </c>
      <c r="F303" s="1" t="s">
        <v>312</v>
      </c>
    </row>
    <row r="304" spans="1:6" x14ac:dyDescent="0.5">
      <c r="A304" s="6">
        <v>34</v>
      </c>
      <c r="B304" s="2" t="s">
        <v>207</v>
      </c>
      <c r="C304" s="1">
        <v>5</v>
      </c>
      <c r="D304" s="1">
        <v>6</v>
      </c>
      <c r="E304" s="1">
        <v>8</v>
      </c>
      <c r="F304" s="1" t="s">
        <v>312</v>
      </c>
    </row>
    <row r="305" spans="1:6" x14ac:dyDescent="0.5">
      <c r="A305" s="6">
        <v>35</v>
      </c>
      <c r="B305" s="2" t="s">
        <v>208</v>
      </c>
      <c r="C305" s="1">
        <v>2</v>
      </c>
      <c r="D305" s="1">
        <v>4</v>
      </c>
      <c r="E305" s="1">
        <v>5</v>
      </c>
      <c r="F305" s="1" t="s">
        <v>312</v>
      </c>
    </row>
    <row r="306" spans="1:6" x14ac:dyDescent="0.5">
      <c r="A306" s="6">
        <v>36</v>
      </c>
      <c r="B306" s="2" t="s">
        <v>209</v>
      </c>
      <c r="C306" s="1">
        <v>5</v>
      </c>
      <c r="D306" s="1">
        <v>10</v>
      </c>
      <c r="E306" s="1">
        <v>15</v>
      </c>
      <c r="F306" s="1" t="s">
        <v>330</v>
      </c>
    </row>
    <row r="307" spans="1:6" x14ac:dyDescent="0.5">
      <c r="A307" s="6">
        <v>37</v>
      </c>
      <c r="B307" s="2" t="s">
        <v>210</v>
      </c>
      <c r="C307" s="1">
        <v>5</v>
      </c>
      <c r="D307" s="1">
        <v>10</v>
      </c>
      <c r="E307" s="1">
        <v>15</v>
      </c>
      <c r="F307" s="1" t="s">
        <v>330</v>
      </c>
    </row>
    <row r="308" spans="1:6" x14ac:dyDescent="0.5">
      <c r="A308" s="6">
        <v>38</v>
      </c>
      <c r="B308" s="2" t="s">
        <v>308</v>
      </c>
      <c r="C308" s="1">
        <v>60</v>
      </c>
      <c r="D308" s="1">
        <v>65</v>
      </c>
      <c r="E308" s="1">
        <v>75</v>
      </c>
      <c r="F308" s="1" t="s">
        <v>312</v>
      </c>
    </row>
    <row r="309" spans="1:6" x14ac:dyDescent="0.5">
      <c r="A309" s="6">
        <v>39</v>
      </c>
      <c r="B309" s="2" t="s">
        <v>323</v>
      </c>
      <c r="C309" s="1">
        <v>190</v>
      </c>
      <c r="D309" s="1">
        <v>210</v>
      </c>
      <c r="E309" s="1">
        <v>230</v>
      </c>
      <c r="F309" s="1" t="s">
        <v>330</v>
      </c>
    </row>
    <row r="310" spans="1:6" x14ac:dyDescent="0.5">
      <c r="A310" s="6">
        <v>40</v>
      </c>
      <c r="B310" s="2" t="s">
        <v>324</v>
      </c>
      <c r="C310" s="1">
        <v>190</v>
      </c>
      <c r="D310" s="1">
        <v>210</v>
      </c>
      <c r="E310" s="1">
        <v>230</v>
      </c>
      <c r="F310" s="1" t="s">
        <v>312</v>
      </c>
    </row>
    <row r="311" spans="1:6" x14ac:dyDescent="0.5">
      <c r="A311" s="6">
        <v>41</v>
      </c>
      <c r="B311" s="2" t="s">
        <v>325</v>
      </c>
      <c r="C311" s="1">
        <v>190</v>
      </c>
      <c r="D311" s="1">
        <v>210</v>
      </c>
      <c r="E311" s="1">
        <v>230</v>
      </c>
      <c r="F311" s="1" t="s">
        <v>312</v>
      </c>
    </row>
    <row r="312" spans="1:6" x14ac:dyDescent="0.5">
      <c r="A312" s="6">
        <v>42</v>
      </c>
      <c r="B312" s="2" t="s">
        <v>326</v>
      </c>
      <c r="C312" s="1">
        <v>90</v>
      </c>
      <c r="D312" s="1">
        <v>110</v>
      </c>
      <c r="E312" s="1">
        <v>120</v>
      </c>
      <c r="F312" s="1" t="s">
        <v>312</v>
      </c>
    </row>
    <row r="313" spans="1:6" x14ac:dyDescent="0.5">
      <c r="A313" s="6">
        <v>43</v>
      </c>
      <c r="B313" s="2" t="s">
        <v>327</v>
      </c>
      <c r="C313" s="1">
        <v>210</v>
      </c>
      <c r="D313" s="1">
        <v>230</v>
      </c>
      <c r="E313" s="1">
        <v>280</v>
      </c>
      <c r="F313" s="1" t="s">
        <v>312</v>
      </c>
    </row>
    <row r="314" spans="1:6" x14ac:dyDescent="0.5">
      <c r="A314" s="6">
        <v>44</v>
      </c>
      <c r="B314" s="2" t="s">
        <v>328</v>
      </c>
      <c r="C314" s="1">
        <v>120</v>
      </c>
      <c r="D314" s="1">
        <v>130</v>
      </c>
      <c r="E314" s="1">
        <v>160</v>
      </c>
      <c r="F314" s="1" t="s">
        <v>330</v>
      </c>
    </row>
    <row r="315" spans="1:6" x14ac:dyDescent="0.5">
      <c r="A315" s="6">
        <v>45</v>
      </c>
      <c r="B315" s="2" t="s">
        <v>329</v>
      </c>
      <c r="C315" s="1">
        <v>120</v>
      </c>
      <c r="D315" s="1">
        <v>130</v>
      </c>
      <c r="E315" s="1">
        <v>160</v>
      </c>
      <c r="F315" s="1" t="s">
        <v>330</v>
      </c>
    </row>
    <row r="316" spans="1:6" x14ac:dyDescent="0.5">
      <c r="A316" s="6"/>
      <c r="B316" s="7" t="s">
        <v>87</v>
      </c>
      <c r="C316" s="31">
        <f>SUM(C299:C315)</f>
        <v>1220</v>
      </c>
      <c r="D316" s="31">
        <f>SUM(D299:D315)</f>
        <v>1382</v>
      </c>
      <c r="E316" s="31">
        <f>SUM(E299:E315)</f>
        <v>1605</v>
      </c>
      <c r="F316" s="6"/>
    </row>
    <row r="317" spans="1:6" x14ac:dyDescent="0.5">
      <c r="A317" s="6"/>
      <c r="B317" s="7" t="s">
        <v>212</v>
      </c>
      <c r="C317" s="32">
        <f>C276+C295+C316</f>
        <v>2186</v>
      </c>
      <c r="D317" s="32">
        <f>D276+D295+D316</f>
        <v>2574</v>
      </c>
      <c r="E317" s="32">
        <f>E276+E295+E316</f>
        <v>3099</v>
      </c>
      <c r="F317" s="6"/>
    </row>
    <row r="318" spans="1:6" x14ac:dyDescent="0.5">
      <c r="A318" s="6"/>
      <c r="B318" s="92" t="s">
        <v>265</v>
      </c>
      <c r="C318" s="93"/>
      <c r="D318" s="33">
        <f>(D317-C317)*100/C317</f>
        <v>17.749313815187556</v>
      </c>
      <c r="E318" s="33">
        <f>(E317-D317)*100/D317</f>
        <v>20.396270396270396</v>
      </c>
      <c r="F318" s="6"/>
    </row>
  </sheetData>
  <mergeCells count="54">
    <mergeCell ref="B318:C318"/>
    <mergeCell ref="B278:B279"/>
    <mergeCell ref="C278:E278"/>
    <mergeCell ref="F278:F279"/>
    <mergeCell ref="B297:B298"/>
    <mergeCell ref="C297:E297"/>
    <mergeCell ref="F297:F298"/>
    <mergeCell ref="B251:C251"/>
    <mergeCell ref="A258:F258"/>
    <mergeCell ref="A259:F259"/>
    <mergeCell ref="B260:B261"/>
    <mergeCell ref="C260:E260"/>
    <mergeCell ref="F260:F261"/>
    <mergeCell ref="B216:B217"/>
    <mergeCell ref="C216:E216"/>
    <mergeCell ref="F216:F217"/>
    <mergeCell ref="B241:B242"/>
    <mergeCell ref="C241:E241"/>
    <mergeCell ref="F241:F242"/>
    <mergeCell ref="B189:C189"/>
    <mergeCell ref="A191:F191"/>
    <mergeCell ref="A192:F192"/>
    <mergeCell ref="B193:B194"/>
    <mergeCell ref="C193:E193"/>
    <mergeCell ref="F193:F194"/>
    <mergeCell ref="B152:B153"/>
    <mergeCell ref="C152:E152"/>
    <mergeCell ref="F152:F153"/>
    <mergeCell ref="B173:B174"/>
    <mergeCell ref="C173:E173"/>
    <mergeCell ref="F173:F174"/>
    <mergeCell ref="A130:F130"/>
    <mergeCell ref="A131:F131"/>
    <mergeCell ref="B132:B133"/>
    <mergeCell ref="C132:E132"/>
    <mergeCell ref="F132:F133"/>
    <mergeCell ref="A2:F2"/>
    <mergeCell ref="A3:F3"/>
    <mergeCell ref="B4:B5"/>
    <mergeCell ref="C4:E4"/>
    <mergeCell ref="B27:B28"/>
    <mergeCell ref="C27:E27"/>
    <mergeCell ref="F27:F28"/>
    <mergeCell ref="B52:B53"/>
    <mergeCell ref="C52:E52"/>
    <mergeCell ref="F52:F53"/>
    <mergeCell ref="F4:F5"/>
    <mergeCell ref="B117:C117"/>
    <mergeCell ref="F75:F76"/>
    <mergeCell ref="C75:E75"/>
    <mergeCell ref="B75:B76"/>
    <mergeCell ref="B98:B99"/>
    <mergeCell ref="C98:E98"/>
    <mergeCell ref="F98:F9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คำนวณอัตรากำลัง</vt:lpstr>
      <vt:lpstr>แสดงปริมาณย้อนหลัง 3 ปี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2020-10-08T06:27:00Z</dcterms:modified>
</cp:coreProperties>
</file>